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filterPrivacy="1" defaultThemeVersion="124226"/>
  <xr:revisionPtr revIDLastSave="0" documentId="13_ncr:1_{81913627-4955-4D2A-B09C-A96763B6D19D}" xr6:coauthVersionLast="36" xr6:coauthVersionMax="36" xr10:uidLastSave="{00000000-0000-0000-0000-000000000000}"/>
  <bookViews>
    <workbookView xWindow="120" yWindow="80" windowWidth="15480" windowHeight="9440" firstSheet="2" activeTab="5" xr2:uid="{00000000-000D-0000-FFFF-FFFF00000000}"/>
  </bookViews>
  <sheets>
    <sheet name="Instructions" sheetId="6" r:id="rId1"/>
    <sheet name="1. Development Budget" sheetId="1" r:id="rId2"/>
    <sheet name="2. Sources of Funds" sheetId="2" r:id="rId3"/>
    <sheet name="3. Project Income" sheetId="3" r:id="rId4"/>
    <sheet name="4. Project Expenses" sheetId="4" r:id="rId5"/>
    <sheet name="5. Proforma" sheetId="5" r:id="rId6"/>
  </sheets>
  <definedNames>
    <definedName name="_xlnm.Print_Area" localSheetId="1">'1. Development Budget'!$A$1:$D$52</definedName>
    <definedName name="_xlnm.Print_Area" localSheetId="2">'2. Sources of Funds'!$A$1:$G$30</definedName>
    <definedName name="_xlnm.Print_Area" localSheetId="3">'3. Project Income'!$A$1:$E$35</definedName>
    <definedName name="_xlnm.Print_Area" localSheetId="4">'4. Project Expenses'!$A$1:$E$37</definedName>
    <definedName name="_xlnm.Print_Area" localSheetId="5">'5. Proforma'!$A$1:$G$103</definedName>
    <definedName name="_xlnm.Print_Area" localSheetId="0">Instructions!$A$1:$B$9</definedName>
  </definedNames>
  <calcPr calcId="191029"/>
</workbook>
</file>

<file path=xl/calcChain.xml><?xml version="1.0" encoding="utf-8"?>
<calcChain xmlns="http://schemas.openxmlformats.org/spreadsheetml/2006/main">
  <c r="C26" i="5" l="1"/>
  <c r="C25" i="5"/>
  <c r="E37" i="4" l="1"/>
  <c r="C24" i="5" s="1"/>
  <c r="D7" i="3"/>
  <c r="D8" i="3"/>
  <c r="D51" i="1"/>
  <c r="D46" i="1"/>
  <c r="D43" i="1"/>
  <c r="D18" i="1"/>
  <c r="D9" i="1"/>
  <c r="C21" i="5"/>
  <c r="D21" i="5" s="1"/>
  <c r="C18" i="2"/>
  <c r="D20" i="4"/>
  <c r="C22" i="5"/>
  <c r="D22" i="5" s="1"/>
  <c r="E22" i="5" s="1"/>
  <c r="F22" i="5" s="1"/>
  <c r="G22" i="5" s="1"/>
  <c r="C37" i="5" s="1"/>
  <c r="D37" i="5" s="1"/>
  <c r="E37" i="5" s="1"/>
  <c r="F37" i="5" s="1"/>
  <c r="G37" i="5" s="1"/>
  <c r="C52" i="5" s="1"/>
  <c r="D52" i="5" s="1"/>
  <c r="E52" i="5" s="1"/>
  <c r="F52" i="5" s="1"/>
  <c r="G52" i="5" s="1"/>
  <c r="C67" i="5" s="1"/>
  <c r="D67" i="5" s="1"/>
  <c r="E67" i="5" s="1"/>
  <c r="F67" i="5" s="1"/>
  <c r="G67" i="5" s="1"/>
  <c r="C82" i="5" s="1"/>
  <c r="D82" i="5" s="1"/>
  <c r="E82" i="5" s="1"/>
  <c r="F82" i="5" s="1"/>
  <c r="G82" i="5" s="1"/>
  <c r="C97" i="5" s="1"/>
  <c r="D97" i="5" s="1"/>
  <c r="E97" i="5" s="1"/>
  <c r="F97" i="5" s="1"/>
  <c r="G97" i="5" s="1"/>
  <c r="C19" i="5"/>
  <c r="D19" i="5" s="1"/>
  <c r="E19" i="5" s="1"/>
  <c r="F19" i="5" s="1"/>
  <c r="G19" i="5" s="1"/>
  <c r="C34" i="5" s="1"/>
  <c r="D34" i="5" s="1"/>
  <c r="E34" i="5" s="1"/>
  <c r="F34" i="5" s="1"/>
  <c r="G34" i="5" s="1"/>
  <c r="C49" i="5" s="1"/>
  <c r="D49" i="5" s="1"/>
  <c r="E49" i="5" s="1"/>
  <c r="F49" i="5" s="1"/>
  <c r="G49" i="5" s="1"/>
  <c r="C64" i="5" s="1"/>
  <c r="D64" i="5" s="1"/>
  <c r="E64" i="5" s="1"/>
  <c r="F64" i="5" s="1"/>
  <c r="G64" i="5" s="1"/>
  <c r="C79" i="5" s="1"/>
  <c r="D79" i="5" s="1"/>
  <c r="E79" i="5" s="1"/>
  <c r="F79" i="5" s="1"/>
  <c r="G79" i="5" s="1"/>
  <c r="C94" i="5" s="1"/>
  <c r="D94" i="5" s="1"/>
  <c r="E94" i="5" s="1"/>
  <c r="F94" i="5" s="1"/>
  <c r="G94" i="5" s="1"/>
  <c r="C18" i="5"/>
  <c r="D18" i="5" s="1"/>
  <c r="E18" i="5" s="1"/>
  <c r="F18" i="5" s="1"/>
  <c r="G18" i="5" s="1"/>
  <c r="C33" i="5" s="1"/>
  <c r="D33" i="5" s="1"/>
  <c r="E33" i="5" s="1"/>
  <c r="F33" i="5" s="1"/>
  <c r="G33" i="5" s="1"/>
  <c r="C48" i="5" s="1"/>
  <c r="D48" i="5" s="1"/>
  <c r="E48" i="5" s="1"/>
  <c r="F48" i="5" s="1"/>
  <c r="G48" i="5" s="1"/>
  <c r="C63" i="5" s="1"/>
  <c r="D63" i="5" s="1"/>
  <c r="E63" i="5" s="1"/>
  <c r="F63" i="5" s="1"/>
  <c r="G63" i="5" s="1"/>
  <c r="C78" i="5" s="1"/>
  <c r="D78" i="5" s="1"/>
  <c r="E78" i="5" s="1"/>
  <c r="F78" i="5" s="1"/>
  <c r="G78" i="5" s="1"/>
  <c r="C93" i="5" s="1"/>
  <c r="D93" i="5" s="1"/>
  <c r="E93" i="5" s="1"/>
  <c r="F93" i="5" s="1"/>
  <c r="G93" i="5" s="1"/>
  <c r="C17" i="5"/>
  <c r="D17" i="5" s="1"/>
  <c r="E17" i="5" s="1"/>
  <c r="F17" i="5" s="1"/>
  <c r="D19" i="4"/>
  <c r="D36" i="4"/>
  <c r="D35" i="4"/>
  <c r="D22" i="4"/>
  <c r="D21" i="4"/>
  <c r="D34" i="4"/>
  <c r="D33" i="4"/>
  <c r="D32" i="4"/>
  <c r="D31" i="4"/>
  <c r="D30" i="4"/>
  <c r="D29" i="4"/>
  <c r="D28" i="4"/>
  <c r="D27" i="4"/>
  <c r="D26" i="4"/>
  <c r="D25" i="4"/>
  <c r="D24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16" i="3"/>
  <c r="D15" i="3"/>
  <c r="D14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8" i="3"/>
  <c r="D17" i="3"/>
  <c r="D13" i="3"/>
  <c r="D12" i="3"/>
  <c r="D11" i="3"/>
  <c r="D10" i="3"/>
  <c r="D9" i="3"/>
  <c r="D6" i="3"/>
  <c r="E46" i="1"/>
  <c r="E29" i="2"/>
  <c r="E28" i="2"/>
  <c r="E27" i="2"/>
  <c r="E26" i="2"/>
  <c r="E25" i="2"/>
  <c r="E24" i="2"/>
  <c r="D30" i="2"/>
  <c r="C30" i="2"/>
  <c r="D24" i="5" l="1"/>
  <c r="E24" i="5" s="1"/>
  <c r="F24" i="5" s="1"/>
  <c r="G24" i="5" s="1"/>
  <c r="C39" i="5" s="1"/>
  <c r="D39" i="5" s="1"/>
  <c r="E39" i="5" s="1"/>
  <c r="F39" i="5" s="1"/>
  <c r="G39" i="5" s="1"/>
  <c r="C54" i="5" s="1"/>
  <c r="D54" i="5" s="1"/>
  <c r="E54" i="5" s="1"/>
  <c r="F54" i="5" s="1"/>
  <c r="G54" i="5" s="1"/>
  <c r="C69" i="5" s="1"/>
  <c r="D69" i="5" s="1"/>
  <c r="E69" i="5" s="1"/>
  <c r="F69" i="5" s="1"/>
  <c r="G69" i="5" s="1"/>
  <c r="C84" i="5" s="1"/>
  <c r="D84" i="5" s="1"/>
  <c r="E84" i="5" s="1"/>
  <c r="F84" i="5" s="1"/>
  <c r="G84" i="5" s="1"/>
  <c r="C99" i="5" s="1"/>
  <c r="D99" i="5" s="1"/>
  <c r="E99" i="5" s="1"/>
  <c r="F99" i="5" s="1"/>
  <c r="G99" i="5" s="1"/>
  <c r="E21" i="5"/>
  <c r="F21" i="5" s="1"/>
  <c r="G21" i="5" s="1"/>
  <c r="C36" i="5" s="1"/>
  <c r="D36" i="5" s="1"/>
  <c r="E36" i="5" s="1"/>
  <c r="F36" i="5" s="1"/>
  <c r="G36" i="5" s="1"/>
  <c r="C51" i="5" s="1"/>
  <c r="D51" i="5" s="1"/>
  <c r="E51" i="5" s="1"/>
  <c r="F51" i="5" s="1"/>
  <c r="G51" i="5" s="1"/>
  <c r="C66" i="5" s="1"/>
  <c r="D66" i="5" s="1"/>
  <c r="E66" i="5" s="1"/>
  <c r="F66" i="5" s="1"/>
  <c r="G66" i="5" s="1"/>
  <c r="C81" i="5" s="1"/>
  <c r="D81" i="5" s="1"/>
  <c r="E81" i="5" s="1"/>
  <c r="F81" i="5" s="1"/>
  <c r="G81" i="5" s="1"/>
  <c r="C96" i="5" s="1"/>
  <c r="D96" i="5" s="1"/>
  <c r="E96" i="5" s="1"/>
  <c r="F96" i="5" s="1"/>
  <c r="G96" i="5" s="1"/>
  <c r="D37" i="4"/>
  <c r="D52" i="1"/>
  <c r="C19" i="2" s="1"/>
  <c r="E30" i="2"/>
  <c r="E56" i="5" s="1"/>
  <c r="G17" i="5"/>
  <c r="C32" i="5" s="1"/>
  <c r="D32" i="5" s="1"/>
  <c r="E32" i="5" s="1"/>
  <c r="F32" i="5" s="1"/>
  <c r="G32" i="5" s="1"/>
  <c r="C47" i="5" s="1"/>
  <c r="D47" i="5" s="1"/>
  <c r="E47" i="5" s="1"/>
  <c r="F47" i="5" s="1"/>
  <c r="G47" i="5" s="1"/>
  <c r="C62" i="5" s="1"/>
  <c r="D62" i="5" s="1"/>
  <c r="E62" i="5" s="1"/>
  <c r="F62" i="5" s="1"/>
  <c r="G62" i="5" s="1"/>
  <c r="C77" i="5" s="1"/>
  <c r="D77" i="5" s="1"/>
  <c r="E77" i="5" s="1"/>
  <c r="F77" i="5" s="1"/>
  <c r="G77" i="5" s="1"/>
  <c r="C92" i="5" s="1"/>
  <c r="D92" i="5" s="1"/>
  <c r="E92" i="5" s="1"/>
  <c r="F92" i="5" s="1"/>
  <c r="G92" i="5" s="1"/>
  <c r="A7" i="1"/>
  <c r="A8" i="1" s="1"/>
  <c r="A9" i="1" s="1"/>
  <c r="A10" i="1" s="1"/>
  <c r="A11" i="1" s="1"/>
  <c r="A12" i="1" s="1"/>
  <c r="A13" i="1" s="1"/>
  <c r="A14" i="1" s="1"/>
  <c r="A15" i="1" s="1"/>
  <c r="A16" i="1" s="1"/>
  <c r="C101" i="5" l="1"/>
  <c r="D56" i="5"/>
  <c r="F86" i="5"/>
  <c r="E86" i="5"/>
  <c r="D86" i="5"/>
  <c r="F101" i="5"/>
  <c r="D26" i="5"/>
  <c r="E41" i="5"/>
  <c r="F41" i="5"/>
  <c r="D101" i="5"/>
  <c r="F56" i="5"/>
  <c r="G101" i="5"/>
  <c r="C71" i="5"/>
  <c r="D71" i="5"/>
  <c r="G26" i="5"/>
  <c r="G71" i="5"/>
  <c r="F26" i="5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" i="2" s="1"/>
  <c r="A6" i="2" s="1"/>
  <c r="A7" i="2" s="1"/>
  <c r="A11" i="2" s="1"/>
  <c r="A12" i="2" s="1"/>
  <c r="A13" i="2" s="1"/>
  <c r="A14" i="2" s="1"/>
  <c r="A15" i="2" s="1"/>
  <c r="A16" i="2" s="1"/>
  <c r="A17" i="2" s="1"/>
  <c r="A18" i="2" s="1"/>
  <c r="A24" i="2" s="1"/>
  <c r="A25" i="2" s="1"/>
  <c r="A26" i="2" s="1"/>
  <c r="A27" i="2" s="1"/>
  <c r="A28" i="2" s="1"/>
  <c r="A29" i="2" s="1"/>
  <c r="A30" i="2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F71" i="5"/>
  <c r="G41" i="5"/>
  <c r="G86" i="5"/>
  <c r="E71" i="5"/>
  <c r="C56" i="5"/>
  <c r="E26" i="5"/>
  <c r="C41" i="5"/>
  <c r="E101" i="5"/>
  <c r="C86" i="5"/>
  <c r="G56" i="5"/>
  <c r="D41" i="5"/>
  <c r="A21" i="4" l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l="1"/>
  <c r="A36" i="4" s="1"/>
  <c r="A37" i="4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E35" i="3" l="1"/>
  <c r="D5" i="3"/>
  <c r="D35" i="3" s="1"/>
  <c r="C16" i="5"/>
  <c r="D16" i="5" l="1"/>
  <c r="C20" i="5"/>
  <c r="C23" i="5" s="1"/>
  <c r="C28" i="5" s="1"/>
  <c r="D20" i="5" l="1"/>
  <c r="D23" i="5" s="1"/>
  <c r="D25" i="5" s="1"/>
  <c r="E16" i="5"/>
  <c r="F16" i="5" s="1"/>
  <c r="C27" i="5"/>
  <c r="E20" i="5" l="1"/>
  <c r="E23" i="5" s="1"/>
  <c r="E25" i="5" s="1"/>
  <c r="E28" i="5" s="1"/>
  <c r="D28" i="5"/>
  <c r="D27" i="5"/>
  <c r="G16" i="5"/>
  <c r="F20" i="5"/>
  <c r="F23" i="5" s="1"/>
  <c r="F25" i="5" s="1"/>
  <c r="E27" i="5" l="1"/>
  <c r="F27" i="5"/>
  <c r="F28" i="5"/>
  <c r="G20" i="5"/>
  <c r="G23" i="5" s="1"/>
  <c r="G25" i="5" s="1"/>
  <c r="C31" i="5"/>
  <c r="G27" i="5" l="1"/>
  <c r="G28" i="5"/>
  <c r="C35" i="5"/>
  <c r="C38" i="5" s="1"/>
  <c r="C40" i="5" s="1"/>
  <c r="D31" i="5"/>
  <c r="C43" i="5" l="1"/>
  <c r="C42" i="5"/>
  <c r="E31" i="5"/>
  <c r="D35" i="5"/>
  <c r="D38" i="5" s="1"/>
  <c r="D40" i="5" s="1"/>
  <c r="E35" i="5" l="1"/>
  <c r="E38" i="5" s="1"/>
  <c r="E40" i="5" s="1"/>
  <c r="F31" i="5"/>
  <c r="D42" i="5"/>
  <c r="D43" i="5"/>
  <c r="E43" i="5" l="1"/>
  <c r="E42" i="5"/>
  <c r="F35" i="5"/>
  <c r="F38" i="5" s="1"/>
  <c r="F40" i="5" s="1"/>
  <c r="G31" i="5"/>
  <c r="F43" i="5" l="1"/>
  <c r="F42" i="5"/>
  <c r="G35" i="5"/>
  <c r="G38" i="5" s="1"/>
  <c r="G40" i="5" s="1"/>
  <c r="C46" i="5"/>
  <c r="C50" i="5" l="1"/>
  <c r="C53" i="5" s="1"/>
  <c r="C55" i="5" s="1"/>
  <c r="D46" i="5"/>
  <c r="G43" i="5"/>
  <c r="G42" i="5"/>
  <c r="C57" i="5" l="1"/>
  <c r="C58" i="5"/>
  <c r="D50" i="5"/>
  <c r="D53" i="5" s="1"/>
  <c r="D55" i="5" s="1"/>
  <c r="E46" i="5"/>
  <c r="D57" i="5" l="1"/>
  <c r="D58" i="5"/>
  <c r="E50" i="5"/>
  <c r="E53" i="5" s="1"/>
  <c r="E55" i="5" s="1"/>
  <c r="F46" i="5"/>
  <c r="F50" i="5" l="1"/>
  <c r="F53" i="5" s="1"/>
  <c r="F55" i="5" s="1"/>
  <c r="G46" i="5"/>
  <c r="E57" i="5"/>
  <c r="E58" i="5"/>
  <c r="F58" i="5" l="1"/>
  <c r="F57" i="5"/>
  <c r="C61" i="5"/>
  <c r="G50" i="5"/>
  <c r="G53" i="5" s="1"/>
  <c r="G55" i="5" s="1"/>
  <c r="G57" i="5" l="1"/>
  <c r="G58" i="5"/>
  <c r="C65" i="5"/>
  <c r="C68" i="5" s="1"/>
  <c r="C70" i="5" s="1"/>
  <c r="D61" i="5"/>
  <c r="C73" i="5" l="1"/>
  <c r="C72" i="5"/>
  <c r="E61" i="5"/>
  <c r="D65" i="5"/>
  <c r="D68" i="5" s="1"/>
  <c r="D70" i="5" s="1"/>
  <c r="D73" i="5" l="1"/>
  <c r="D72" i="5"/>
  <c r="E65" i="5"/>
  <c r="E68" i="5" s="1"/>
  <c r="E70" i="5" s="1"/>
  <c r="F61" i="5"/>
  <c r="E72" i="5" l="1"/>
  <c r="E73" i="5"/>
  <c r="F65" i="5"/>
  <c r="F68" i="5" s="1"/>
  <c r="F70" i="5" s="1"/>
  <c r="G61" i="5"/>
  <c r="F73" i="5" l="1"/>
  <c r="F72" i="5"/>
  <c r="G65" i="5"/>
  <c r="G68" i="5" s="1"/>
  <c r="G70" i="5" s="1"/>
  <c r="C76" i="5"/>
  <c r="G72" i="5" l="1"/>
  <c r="G73" i="5"/>
  <c r="D76" i="5"/>
  <c r="C80" i="5"/>
  <c r="C83" i="5" s="1"/>
  <c r="C85" i="5" s="1"/>
  <c r="C87" i="5" l="1"/>
  <c r="C88" i="5"/>
  <c r="D80" i="5"/>
  <c r="D83" i="5" s="1"/>
  <c r="D85" i="5" s="1"/>
  <c r="E76" i="5"/>
  <c r="D87" i="5" l="1"/>
  <c r="D88" i="5"/>
  <c r="F76" i="5"/>
  <c r="E80" i="5"/>
  <c r="E83" i="5" s="1"/>
  <c r="E85" i="5" s="1"/>
  <c r="E87" i="5" l="1"/>
  <c r="E88" i="5"/>
  <c r="G76" i="5"/>
  <c r="F80" i="5"/>
  <c r="F83" i="5" s="1"/>
  <c r="F85" i="5" s="1"/>
  <c r="F87" i="5" l="1"/>
  <c r="F88" i="5"/>
  <c r="C91" i="5"/>
  <c r="G80" i="5"/>
  <c r="G83" i="5" s="1"/>
  <c r="G85" i="5" s="1"/>
  <c r="G88" i="5" l="1"/>
  <c r="G87" i="5"/>
  <c r="C95" i="5"/>
  <c r="C98" i="5" s="1"/>
  <c r="C100" i="5" s="1"/>
  <c r="D91" i="5"/>
  <c r="C103" i="5" l="1"/>
  <c r="C102" i="5"/>
  <c r="E91" i="5"/>
  <c r="D95" i="5"/>
  <c r="D98" i="5" s="1"/>
  <c r="D100" i="5" s="1"/>
  <c r="D103" i="5" l="1"/>
  <c r="D102" i="5"/>
  <c r="F91" i="5"/>
  <c r="E95" i="5"/>
  <c r="E98" i="5" s="1"/>
  <c r="E100" i="5" s="1"/>
  <c r="E102" i="5" l="1"/>
  <c r="E103" i="5"/>
  <c r="F95" i="5"/>
  <c r="F98" i="5" s="1"/>
  <c r="F100" i="5" s="1"/>
  <c r="G91" i="5"/>
  <c r="F102" i="5" l="1"/>
  <c r="F103" i="5"/>
  <c r="G95" i="5"/>
  <c r="G98" i="5" s="1"/>
  <c r="G100" i="5" s="1"/>
  <c r="G103" i="5" l="1"/>
  <c r="G102" i="5"/>
</calcChain>
</file>

<file path=xl/sharedStrings.xml><?xml version="1.0" encoding="utf-8"?>
<sst xmlns="http://schemas.openxmlformats.org/spreadsheetml/2006/main" count="297" uniqueCount="213">
  <si>
    <t>Uses of Funds</t>
  </si>
  <si>
    <t>Site improvements</t>
  </si>
  <si>
    <t>Off-site improvements</t>
  </si>
  <si>
    <t>TOTAL IMPROVED LAND</t>
  </si>
  <si>
    <t>Rehabilitation</t>
  </si>
  <si>
    <t>Demolition</t>
  </si>
  <si>
    <t xml:space="preserve">TOTAL CONSTRUCTION </t>
  </si>
  <si>
    <t>Construction period real estate taxes</t>
  </si>
  <si>
    <t>Land acquisition</t>
  </si>
  <si>
    <t>Building acquisition</t>
  </si>
  <si>
    <t>New construction</t>
  </si>
  <si>
    <t>Construction contingency</t>
  </si>
  <si>
    <t>General requirements</t>
  </si>
  <si>
    <t>Contractor overhead and profit</t>
  </si>
  <si>
    <t>Architectural design</t>
  </si>
  <si>
    <t>Construction inspection</t>
  </si>
  <si>
    <t>Civil engineer</t>
  </si>
  <si>
    <t>Soils engineer</t>
  </si>
  <si>
    <t>Construction insurance</t>
  </si>
  <si>
    <t>Construction loan origination fee</t>
  </si>
  <si>
    <t>Construction loan interest</t>
  </si>
  <si>
    <t>Water/Sewer impact fees</t>
  </si>
  <si>
    <t>Survey</t>
  </si>
  <si>
    <t>Phase I environmental report</t>
  </si>
  <si>
    <t>Property appraisal</t>
  </si>
  <si>
    <t>Payment and performance bond</t>
  </si>
  <si>
    <t>Permanent loan origination fee</t>
  </si>
  <si>
    <t>Title and recording fees</t>
  </si>
  <si>
    <t>Advanced Energy or Energy Efficiency Consultant</t>
  </si>
  <si>
    <t>Cost certification fee</t>
  </si>
  <si>
    <t>Real estate attorney</t>
  </si>
  <si>
    <t>TOTAL SOFT COSTS</t>
  </si>
  <si>
    <t>Furnishings and equipment</t>
  </si>
  <si>
    <t>TOTAL OTHER EXPENSES</t>
  </si>
  <si>
    <t>TOTAL DEVELOPMENT BUDGET</t>
  </si>
  <si>
    <t>Source</t>
  </si>
  <si>
    <t>Amount of Funds</t>
  </si>
  <si>
    <t>Type:  Loan, Grant, Equity, Other?</t>
  </si>
  <si>
    <t>Loan Term (years)</t>
  </si>
  <si>
    <t>Amortizing Period</t>
  </si>
  <si>
    <t>Interest Rate</t>
  </si>
  <si>
    <t>Cost Items</t>
  </si>
  <si>
    <t>Cost to Project</t>
  </si>
  <si>
    <t>Totals</t>
  </si>
  <si>
    <t>NCHFA Supportive Housing Development Program</t>
  </si>
  <si>
    <t>Other Public Financing</t>
  </si>
  <si>
    <t>Bank Loan</t>
  </si>
  <si>
    <t>Capital Campaign</t>
  </si>
  <si>
    <t>Federal Home Loan Bank</t>
  </si>
  <si>
    <t xml:space="preserve">Other:  </t>
  </si>
  <si>
    <t xml:space="preserve">Other (specify):  </t>
  </si>
  <si>
    <t xml:space="preserve">Other Engineer (specify):  </t>
  </si>
  <si>
    <t xml:space="preserve">Other Impact Fees (specify): </t>
  </si>
  <si>
    <t>Other legal costs</t>
  </si>
  <si>
    <t xml:space="preserve">Other (specify): </t>
  </si>
  <si>
    <t>Escrows for (specify):</t>
  </si>
  <si>
    <t>Operating Reserve (min. 6 months Operating Expenses)</t>
  </si>
  <si>
    <t>TOTAL SOURCES
(must equal Total Development Budget)</t>
  </si>
  <si>
    <t>Debt Service</t>
  </si>
  <si>
    <t>Loan Amount</t>
  </si>
  <si>
    <t>Monthly Loan Payment</t>
  </si>
  <si>
    <t>Annual Payment</t>
  </si>
  <si>
    <t>TOTAL DEBT SERVICE</t>
  </si>
  <si>
    <t>Type of Income</t>
  </si>
  <si>
    <t>Source of Income</t>
  </si>
  <si>
    <t>Monthly Income</t>
  </si>
  <si>
    <t>Annual Income</t>
  </si>
  <si>
    <t xml:space="preserve">  Supplemental Assistance</t>
  </si>
  <si>
    <t xml:space="preserve">  Developmental Therapy</t>
  </si>
  <si>
    <t xml:space="preserve">  Medicaid Reimbursement</t>
  </si>
  <si>
    <t xml:space="preserve">  Foster Care</t>
  </si>
  <si>
    <t xml:space="preserve">  CAP</t>
  </si>
  <si>
    <t xml:space="preserve">  Residential Supports</t>
  </si>
  <si>
    <t xml:space="preserve">  Community Supports</t>
  </si>
  <si>
    <t xml:space="preserve">  Crisis Services</t>
  </si>
  <si>
    <t xml:space="preserve">  Special Consultative Services</t>
  </si>
  <si>
    <t xml:space="preserve">  Other Service Reimbursements (specify below)</t>
  </si>
  <si>
    <t xml:space="preserve">  Other:  </t>
  </si>
  <si>
    <t xml:space="preserve">  Personal Care Services</t>
  </si>
  <si>
    <t>TOTAL</t>
  </si>
  <si>
    <t>Operations Staff</t>
  </si>
  <si>
    <t>Administration</t>
  </si>
  <si>
    <t>Supplies</t>
  </si>
  <si>
    <t>Utilities paid by owner</t>
  </si>
  <si>
    <t>Trash removal</t>
  </si>
  <si>
    <t>Repairs and Maintenance</t>
  </si>
  <si>
    <t>Property/Liability Insurance</t>
  </si>
  <si>
    <t>Grounds</t>
  </si>
  <si>
    <t>Pest Control</t>
  </si>
  <si>
    <t>Snow Removal</t>
  </si>
  <si>
    <t>Elevator Service Contract</t>
  </si>
  <si>
    <t>Telephone</t>
  </si>
  <si>
    <t>Case Management</t>
  </si>
  <si>
    <t>Direct Care Staff</t>
  </si>
  <si>
    <t>Transportation</t>
  </si>
  <si>
    <t>Food</t>
  </si>
  <si>
    <t>Entertainment/Cable</t>
  </si>
  <si>
    <t>Educational Assistance</t>
  </si>
  <si>
    <t>Vocational Support</t>
  </si>
  <si>
    <t>Medical Assistance/Support</t>
  </si>
  <si>
    <t>Real Estate Expenses:</t>
  </si>
  <si>
    <t>Property Management Fee</t>
  </si>
  <si>
    <t>Counseling</t>
  </si>
  <si>
    <t>Legal Assistance</t>
  </si>
  <si>
    <t>Payroll Taxes/Benefits</t>
  </si>
  <si>
    <t>Staff Training</t>
  </si>
  <si>
    <t>Consultant's Fee</t>
  </si>
  <si>
    <t>Show the total budget to complete the proposed real estate development.</t>
  </si>
  <si>
    <t>Vacancy Rate Years 3 - 30:</t>
  </si>
  <si>
    <t>Vacancy Rate Year 1:</t>
  </si>
  <si>
    <t>Vacancy Rate Year 2:</t>
  </si>
  <si>
    <t>Annual Increase in Project Income:</t>
  </si>
  <si>
    <t>Annual Increase in Project Expenses:</t>
  </si>
  <si>
    <t>PROJECT CASH FLOW</t>
  </si>
  <si>
    <t>NCHFA makes the following assumptions:</t>
  </si>
  <si>
    <t>Cell will be highlighted if Sources and Uses do not equal.</t>
  </si>
  <si>
    <t>Monthly Expense</t>
  </si>
  <si>
    <t>Annual Expense</t>
  </si>
  <si>
    <t>The following Sources generally will be applicable only to licensed facilities</t>
  </si>
  <si>
    <t>Type of Expense</t>
  </si>
  <si>
    <t xml:space="preserve">  Other (subject to vacancy):  </t>
  </si>
  <si>
    <t xml:space="preserve">  Other (not subject to vacancy):  </t>
  </si>
  <si>
    <t>Resident Rents and Fees (lines 66-67)</t>
  </si>
  <si>
    <t>Rental Assistance (lines 68-69)</t>
  </si>
  <si>
    <t>Vacancy Deduction</t>
  </si>
  <si>
    <t>Other - subject to vacancy (line 78)</t>
  </si>
  <si>
    <t>Services Income - subject to vacancy (lines 81 - 93)</t>
  </si>
  <si>
    <t>Project Expenses (lines 97-127)</t>
  </si>
  <si>
    <t>Total Debt Service (Line 65)</t>
  </si>
  <si>
    <t>EFFECTIVE GROSS INCOME</t>
  </si>
  <si>
    <t>NET OPERATING INCOME</t>
  </si>
  <si>
    <t>CASH FLOW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</si>
  <si>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</si>
  <si>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</si>
  <si>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</si>
  <si>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</si>
  <si>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</si>
  <si>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</si>
  <si>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</si>
  <si>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</si>
  <si>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</si>
  <si>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</si>
  <si>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</si>
  <si>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</si>
  <si>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</si>
  <si>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</si>
  <si>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</si>
  <si>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</si>
  <si>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Year1 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</si>
  <si>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</si>
  <si>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</si>
  <si>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</si>
  <si>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</si>
  <si>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</si>
  <si>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</si>
  <si>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</si>
  <si>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</si>
  <si>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Year 26</t>
  </si>
  <si>
    <t>Year 27</t>
  </si>
  <si>
    <t>Year 28</t>
  </si>
  <si>
    <t>Year 29</t>
  </si>
  <si>
    <t>Year 30</t>
  </si>
  <si>
    <t>Tab 1. 
Development Budget</t>
  </si>
  <si>
    <t>Tab 2. 
Sources of Funds</t>
  </si>
  <si>
    <t>Tab 4. 
Project Expenses</t>
  </si>
  <si>
    <t>Tab 5. 
Proforma</t>
  </si>
  <si>
    <t>Show funding sources equal to the budget for real estate development on Tab 1 in the first chart.  Show any amortizing debt in the second chart.</t>
  </si>
  <si>
    <t>Project Expenses (lines 97-128)</t>
  </si>
  <si>
    <t xml:space="preserve">Developer's Fee </t>
  </si>
  <si>
    <t>Details</t>
  </si>
  <si>
    <t>Real Estate Inc. not subject to vacancy (lines 70-77 &amp; 79)</t>
  </si>
  <si>
    <t>Services Inc. not subject to vacancy (lines 94-95)</t>
  </si>
  <si>
    <t>Foundations</t>
  </si>
  <si>
    <t>Private Contributions</t>
  </si>
  <si>
    <t xml:space="preserve">Name:  </t>
  </si>
  <si>
    <t>Tab 3. 
Project Income</t>
  </si>
  <si>
    <t xml:space="preserve">  Resident Rent Payments</t>
  </si>
  <si>
    <t xml:space="preserve">  Resident Fee Payments</t>
  </si>
  <si>
    <t xml:space="preserve">  Project Based Rental Assistance</t>
  </si>
  <si>
    <t xml:space="preserve">  Tenant Based Rental Assistance</t>
  </si>
  <si>
    <t xml:space="preserve">  HUD SHP Operating Subsidy</t>
  </si>
  <si>
    <t xml:space="preserve">  HUD SHP Services Subsidy</t>
  </si>
  <si>
    <t xml:space="preserve">  City Funding</t>
  </si>
  <si>
    <t xml:space="preserve">  County Funding</t>
  </si>
  <si>
    <t xml:space="preserve">  Other Gov. Funding (specify):  </t>
  </si>
  <si>
    <t xml:space="preserve">  Contributions</t>
  </si>
  <si>
    <t xml:space="preserve">  Sales Tax Refunds</t>
  </si>
  <si>
    <t xml:space="preserve">  Interest/Dividends</t>
  </si>
  <si>
    <t>Service Expenses:</t>
  </si>
  <si>
    <t>Applicants should estimate the vacancy rate for the first, second, and remaining years of project operations.</t>
  </si>
  <si>
    <r>
      <t xml:space="preserve">Include only expenses directly related to operating the property and provided by </t>
    </r>
    <r>
      <rPr>
        <sz val="10"/>
        <color theme="1"/>
        <rFont val="Arial"/>
        <family val="2"/>
      </rPr>
      <t xml:space="preserve">staff associated only with that property.  </t>
    </r>
  </si>
  <si>
    <t xml:space="preserve"> </t>
  </si>
  <si>
    <t xml:space="preserve">     </t>
  </si>
  <si>
    <t>Spreadsheet Instructions</t>
  </si>
  <si>
    <r>
      <t xml:space="preserve">Include only funds that come directly to the project owner/operator and that pay for services directly associated with supporting residents in </t>
    </r>
    <r>
      <rPr>
        <i/>
        <sz val="10"/>
        <color theme="1"/>
        <rFont val="Arial"/>
        <family val="2"/>
      </rPr>
      <t>that property</t>
    </r>
    <r>
      <rPr>
        <sz val="10"/>
        <color theme="1"/>
        <rFont val="Arial"/>
        <family val="2"/>
      </rPr>
      <t xml:space="preserve">.  Services provided by other entities or not used to reimburse staff at </t>
    </r>
    <r>
      <rPr>
        <i/>
        <sz val="10"/>
        <color theme="1"/>
        <rFont val="Arial"/>
        <family val="2"/>
      </rPr>
      <t>the property</t>
    </r>
    <r>
      <rPr>
        <sz val="10"/>
        <color theme="1"/>
        <rFont val="Arial"/>
        <family val="2"/>
      </rPr>
      <t xml:space="preserve"> should not be included.  For example, reimbursement for Personal Care Services provided by the required resident 24 hour staff at a DD Group Home should be included, but the same service provided by staff not on the property payroll should not.  </t>
    </r>
  </si>
  <si>
    <t>Insert your predicted vacancy rate for years 1, 2, and 3-30.  All other items are calculated automatically. SHDP assumes a 7% vacancy rate for projects that charge rent.</t>
  </si>
  <si>
    <t>2022 SHDP Application Spreadsheet: Development Budget</t>
  </si>
  <si>
    <t>2022 SHDP Application Spreadsheet: Sources of Funds</t>
  </si>
  <si>
    <r>
      <t xml:space="preserve">2022 SHDP Application Spreadsheet: </t>
    </r>
    <r>
      <rPr>
        <b/>
        <i/>
        <sz val="18"/>
        <color theme="1"/>
        <rFont val="Arial"/>
        <family val="2"/>
      </rPr>
      <t>Project</t>
    </r>
    <r>
      <rPr>
        <b/>
        <sz val="14"/>
        <color theme="1"/>
        <rFont val="Arial"/>
        <family val="2"/>
      </rPr>
      <t xml:space="preserve"> Income</t>
    </r>
  </si>
  <si>
    <r>
      <t xml:space="preserve">2022 SHDP Application Spreadsheet: </t>
    </r>
    <r>
      <rPr>
        <b/>
        <i/>
        <sz val="18"/>
        <color theme="1"/>
        <rFont val="Arial"/>
        <family val="2"/>
      </rPr>
      <t>Project</t>
    </r>
    <r>
      <rPr>
        <b/>
        <sz val="14"/>
        <color theme="1"/>
        <rFont val="Arial"/>
        <family val="2"/>
      </rPr>
      <t xml:space="preserve"> Expenses</t>
    </r>
  </si>
  <si>
    <t>2022 SHDP Application Spreadsheet: Proforma</t>
  </si>
  <si>
    <t>2022 SHDP Application Part 2</t>
  </si>
  <si>
    <t>DEVELOPER AND CONSULTANT FEES TOTAL
* Max. $13,500/unit allowed for New Const/Sub Rehab of rental units
* Max. $6,750/unit allowed for Acquisition/Moderate Rehab of rental units
* Max. 12% (Lines 4+13+38) for nonrental housing without units (i.e. shelters)</t>
  </si>
  <si>
    <t>10% (can be a combo of contingency + developer's fee)</t>
  </si>
  <si>
    <t>In general it's 10% of construction contract.  If total construction cost is unkown, use lines 2,6,7,8,10,11.</t>
  </si>
  <si>
    <t>DEBT COVERAGE RATIO</t>
  </si>
  <si>
    <t xml:space="preserve">DEBT COVERAGE RATIO </t>
  </si>
  <si>
    <t>Please read the 2022 Application Guidelines &amp; Instructions before completing Part 2</t>
  </si>
  <si>
    <r>
      <t xml:space="preserve">Replacement Reserves </t>
    </r>
    <r>
      <rPr>
        <sz val="9"/>
        <color theme="1"/>
        <rFont val="Arial"/>
        <family val="2"/>
      </rPr>
      <t>(see Guidelines Section 1.13)</t>
    </r>
  </si>
  <si>
    <t>SHDP assumes 2% and 3%</t>
  </si>
  <si>
    <t>SHDP assumes 7%.  If different for this project, enter your vacancy assumption</t>
  </si>
  <si>
    <t>SHDP</t>
  </si>
  <si>
    <t>Depending on the type of project and cashflow, consider a SHDP loan payment.  It cannot me assumed all loans are deferred.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</si>
</sst>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12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i/>
      <sz val="10"/>
      <color rgb="FFC00000"/>
      <name val="Arial"/>
      <family val="2"/>
    </font>
    <font>
      <sz val="10"/>
      <color theme="0" tint="-0.499984740745262"/>
      <name val="Arial"/>
      <family val="2"/>
    </font>
    <font>
      <i/>
      <sz val="10"/>
      <color theme="1"/>
      <name val="Arial"/>
      <family val="2"/>
    </font>
    <font>
      <b/>
      <i/>
      <sz val="18"/>
      <color theme="1"/>
      <name val="Arial"/>
      <family val="2"/>
    </font>
    <font>
      <i/>
      <sz val="12"/>
      <color rgb="FF000000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8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0" xfId="0" applyBorder="1"/>
    <xf numFmtId="0" fontId="0" fillId="0" borderId="2" xfId="0" applyBorder="1"/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2" borderId="0" xfId="0" applyFill="1" applyBorder="1"/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2" fontId="0" fillId="0" borderId="1" xfId="0" applyNumberFormat="1" applyBorder="1"/>
    <xf numFmtId="0" fontId="3" fillId="0" borderId="0" xfId="0" applyFont="1"/>
    <xf numFmtId="0" fontId="0" fillId="0" borderId="0" xfId="0" applyAlignment="1">
      <alignment horizontal="center"/>
    </xf>
    <xf numFmtId="0" fontId="0" fillId="0" borderId="9" xfId="0" applyBorder="1"/>
    <xf numFmtId="0" fontId="1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0" fillId="0" borderId="9" xfId="0" applyBorder="1" applyAlignment="1">
      <alignment wrapText="1"/>
    </xf>
    <xf numFmtId="0" fontId="1" fillId="0" borderId="0" xfId="0" applyFont="1" applyBorder="1" applyAlignment="1">
      <alignment horizontal="center" wrapText="1"/>
    </xf>
    <xf numFmtId="44" fontId="0" fillId="0" borderId="9" xfId="0" applyNumberFormat="1" applyBorder="1"/>
    <xf numFmtId="42" fontId="2" fillId="0" borderId="0" xfId="0" applyNumberFormat="1" applyFont="1" applyBorder="1"/>
    <xf numFmtId="42" fontId="2" fillId="0" borderId="0" xfId="0" applyNumberFormat="1" applyFont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0" fillId="0" borderId="4" xfId="0" applyBorder="1"/>
    <xf numFmtId="42" fontId="0" fillId="0" borderId="10" xfId="0" applyNumberFormat="1" applyBorder="1"/>
    <xf numFmtId="0" fontId="0" fillId="0" borderId="7" xfId="0" applyBorder="1"/>
    <xf numFmtId="0" fontId="0" fillId="0" borderId="5" xfId="0" applyBorder="1"/>
    <xf numFmtId="0" fontId="0" fillId="0" borderId="0" xfId="0" applyAlignment="1">
      <alignment wrapText="1"/>
    </xf>
    <xf numFmtId="0" fontId="0" fillId="0" borderId="14" xfId="0" applyBorder="1" applyAlignment="1">
      <alignment horizontal="left" vertical="top" wrapText="1"/>
    </xf>
    <xf numFmtId="0" fontId="1" fillId="0" borderId="0" xfId="0" applyFont="1"/>
    <xf numFmtId="9" fontId="0" fillId="0" borderId="9" xfId="1" applyFont="1" applyBorder="1"/>
    <xf numFmtId="0" fontId="5" fillId="0" borderId="0" xfId="0" applyFont="1"/>
    <xf numFmtId="0" fontId="0" fillId="0" borderId="15" xfId="0" applyBorder="1"/>
    <xf numFmtId="0" fontId="0" fillId="0" borderId="16" xfId="0" applyBorder="1"/>
    <xf numFmtId="0" fontId="6" fillId="0" borderId="16" xfId="0" applyFont="1" applyBorder="1"/>
    <xf numFmtId="0" fontId="0" fillId="0" borderId="17" xfId="0" applyBorder="1"/>
    <xf numFmtId="0" fontId="0" fillId="0" borderId="17" xfId="0" applyFont="1" applyBorder="1"/>
    <xf numFmtId="0" fontId="0" fillId="0" borderId="15" xfId="0" applyFill="1" applyBorder="1"/>
    <xf numFmtId="0" fontId="0" fillId="0" borderId="17" xfId="0" applyFill="1" applyBorder="1"/>
    <xf numFmtId="0" fontId="0" fillId="0" borderId="9" xfId="0" applyFill="1" applyBorder="1"/>
    <xf numFmtId="0" fontId="0" fillId="0" borderId="9" xfId="0" applyBorder="1" applyAlignment="1">
      <alignment horizontal="center"/>
    </xf>
    <xf numFmtId="44" fontId="0" fillId="0" borderId="0" xfId="0" applyNumberFormat="1" applyFill="1" applyBorder="1"/>
    <xf numFmtId="44" fontId="0" fillId="0" borderId="20" xfId="0" applyNumberFormat="1" applyBorder="1"/>
    <xf numFmtId="44" fontId="6" fillId="0" borderId="0" xfId="0" applyNumberFormat="1" applyFont="1" applyBorder="1"/>
    <xf numFmtId="44" fontId="0" fillId="0" borderId="20" xfId="0" applyNumberFormat="1" applyFill="1" applyBorder="1"/>
    <xf numFmtId="0" fontId="0" fillId="0" borderId="0" xfId="0" applyBorder="1" applyAlignment="1">
      <alignment horizontal="center"/>
    </xf>
    <xf numFmtId="44" fontId="0" fillId="0" borderId="0" xfId="0" applyNumberFormat="1" applyBorder="1"/>
    <xf numFmtId="9" fontId="0" fillId="0" borderId="0" xfId="1" applyFont="1" applyBorder="1"/>
    <xf numFmtId="0" fontId="0" fillId="0" borderId="20" xfId="0" applyBorder="1" applyAlignment="1">
      <alignment horizontal="center"/>
    </xf>
    <xf numFmtId="44" fontId="6" fillId="0" borderId="20" xfId="0" applyNumberFormat="1" applyFont="1" applyBorder="1"/>
    <xf numFmtId="0" fontId="0" fillId="0" borderId="13" xfId="0" applyBorder="1" applyAlignment="1">
      <alignment horizontal="left" vertical="top" wrapText="1"/>
    </xf>
    <xf numFmtId="0" fontId="0" fillId="4" borderId="1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5" xfId="0" applyFill="1" applyBorder="1"/>
    <xf numFmtId="0" fontId="0" fillId="0" borderId="4" xfId="0" applyBorder="1" applyAlignment="1">
      <alignment horizontal="right"/>
    </xf>
    <xf numFmtId="0" fontId="1" fillId="0" borderId="4" xfId="0" applyFont="1" applyBorder="1" applyAlignment="1">
      <alignment horizontal="right"/>
    </xf>
    <xf numFmtId="0" fontId="0" fillId="4" borderId="15" xfId="0" applyFill="1" applyBorder="1"/>
    <xf numFmtId="0" fontId="0" fillId="4" borderId="17" xfId="0" applyFill="1" applyBorder="1"/>
    <xf numFmtId="0" fontId="0" fillId="4" borderId="9" xfId="0" applyFill="1" applyBorder="1"/>
    <xf numFmtId="0" fontId="5" fillId="4" borderId="9" xfId="0" applyFont="1" applyFill="1" applyBorder="1"/>
    <xf numFmtId="44" fontId="5" fillId="4" borderId="9" xfId="0" applyNumberFormat="1" applyFont="1" applyFill="1" applyBorder="1"/>
    <xf numFmtId="0" fontId="7" fillId="4" borderId="9" xfId="0" applyFont="1" applyFill="1" applyBorder="1"/>
    <xf numFmtId="44" fontId="7" fillId="4" borderId="9" xfId="0" applyNumberFormat="1" applyFont="1" applyFill="1" applyBorder="1"/>
    <xf numFmtId="2" fontId="2" fillId="0" borderId="20" xfId="1" applyNumberFormat="1" applyFont="1" applyBorder="1"/>
    <xf numFmtId="0" fontId="0" fillId="0" borderId="1" xfId="0" applyBorder="1" applyAlignment="1">
      <alignment wrapText="1"/>
    </xf>
    <xf numFmtId="42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42" fontId="0" fillId="3" borderId="11" xfId="0" applyNumberFormat="1" applyFill="1" applyBorder="1" applyProtection="1">
      <protection locked="0"/>
    </xf>
    <xf numFmtId="42" fontId="0" fillId="3" borderId="12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3" borderId="9" xfId="0" applyFill="1" applyBorder="1" applyProtection="1">
      <protection locked="0"/>
    </xf>
    <xf numFmtId="44" fontId="0" fillId="3" borderId="9" xfId="0" applyNumberFormat="1" applyFill="1" applyBorder="1" applyProtection="1">
      <protection locked="0"/>
    </xf>
    <xf numFmtId="9" fontId="0" fillId="3" borderId="9" xfId="1" applyFont="1" applyFill="1" applyBorder="1" applyProtection="1">
      <protection locked="0"/>
    </xf>
    <xf numFmtId="164" fontId="0" fillId="0" borderId="16" xfId="0" applyNumberFormat="1" applyBorder="1"/>
    <xf numFmtId="164" fontId="0" fillId="0" borderId="15" xfId="0" applyNumberFormat="1" applyBorder="1"/>
    <xf numFmtId="164" fontId="6" fillId="0" borderId="16" xfId="0" applyNumberFormat="1" applyFont="1" applyBorder="1"/>
    <xf numFmtId="164" fontId="0" fillId="0" borderId="16" xfId="0" applyNumberFormat="1" applyFill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19" xfId="0" applyNumberFormat="1" applyBorder="1"/>
    <xf numFmtId="43" fontId="0" fillId="0" borderId="9" xfId="2" applyFont="1" applyBorder="1"/>
    <xf numFmtId="0" fontId="0" fillId="2" borderId="0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5" borderId="0" xfId="0" applyFill="1"/>
    <xf numFmtId="0" fontId="10" fillId="0" borderId="0" xfId="0" applyFont="1" applyAlignment="1">
      <alignment horizontal="center" vertical="center"/>
    </xf>
    <xf numFmtId="0" fontId="0" fillId="0" borderId="13" xfId="0" applyFill="1" applyBorder="1" applyAlignment="1">
      <alignment horizontal="left" wrapText="1"/>
    </xf>
    <xf numFmtId="0" fontId="0" fillId="0" borderId="14" xfId="0" applyFill="1" applyBorder="1" applyAlignment="1">
      <alignment horizontal="left" wrapText="1"/>
    </xf>
  </cellXfs>
  <cellStyles count="3">
    <cellStyle name="Comma" xfId="2" builtinId="3"/>
    <cellStyle name="Normal" xfId="0" builtinId="0"/>
    <cellStyle name="Percent" xfId="1" builtinId="5"/>
  </cellStyles>
  <dxfs count="1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59996337778862885"/>
        </patternFill>
      </fill>
    </dxf>
  </dxfs>
  <tableStyles count="0" defaultTableStyle="TableStyleMedium9" defaultPivotStyle="PivotStyleLight16"/>
  <colors>
    <mruColors>
      <color rgb="FFE4E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10"/>
  <sheetViews>
    <sheetView showGridLines="0" topLeftCell="A15" zoomScaleNormal="100" workbookViewId="0">
      <selection activeCell="B3" sqref="B3"/>
    </sheetView>
  </sheetViews>
  <sheetFormatPr defaultRowHeight="12.5" x14ac:dyDescent="0.25"/>
  <cols>
    <col min="1" max="1" width="17.81640625" customWidth="1"/>
    <col min="2" max="2" width="72" customWidth="1"/>
  </cols>
  <sheetData>
    <row r="1" spans="1:3" x14ac:dyDescent="0.25">
      <c r="A1" s="83"/>
      <c r="B1" s="84"/>
    </row>
    <row r="2" spans="1:3" ht="18" x14ac:dyDescent="0.4">
      <c r="A2" s="11" t="s">
        <v>201</v>
      </c>
      <c r="C2" s="86" t="s">
        <v>207</v>
      </c>
    </row>
    <row r="3" spans="1:3" ht="18" x14ac:dyDescent="0.4">
      <c r="A3" s="11" t="s">
        <v>193</v>
      </c>
    </row>
    <row r="5" spans="1:3" ht="25" x14ac:dyDescent="0.25">
      <c r="A5" s="50" t="s">
        <v>162</v>
      </c>
      <c r="B5" s="28" t="s">
        <v>107</v>
      </c>
    </row>
    <row r="6" spans="1:3" ht="25" x14ac:dyDescent="0.25">
      <c r="A6" s="50" t="s">
        <v>163</v>
      </c>
      <c r="B6" s="28" t="s">
        <v>166</v>
      </c>
    </row>
    <row r="7" spans="1:3" ht="76" x14ac:dyDescent="0.25">
      <c r="A7" s="50" t="s">
        <v>175</v>
      </c>
      <c r="B7" s="28" t="s">
        <v>194</v>
      </c>
    </row>
    <row r="8" spans="1:3" ht="25" x14ac:dyDescent="0.25">
      <c r="A8" s="50" t="s">
        <v>164</v>
      </c>
      <c r="B8" s="28" t="s">
        <v>190</v>
      </c>
    </row>
    <row r="9" spans="1:3" ht="37.5" x14ac:dyDescent="0.25">
      <c r="A9" s="50" t="s">
        <v>165</v>
      </c>
      <c r="B9" s="28" t="s">
        <v>195</v>
      </c>
    </row>
    <row r="10" spans="1:3" x14ac:dyDescent="0.25">
      <c r="A10" s="27"/>
    </row>
  </sheetData>
  <sheetProtection algorithmName="SHA-512" hashValue="4YCNUGvr8taJuUxV4JhAnLIUi3EUcQ5wykxDaiQ/NfH4hH+ycAHKZqUtgphVasPcI84NSHZtYtyAB36/43mK+Q==" saltValue="hgF0cfe0k7AZ6id2gL1n4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J57"/>
  <sheetViews>
    <sheetView showGridLines="0" zoomScaleNormal="100" workbookViewId="0">
      <selection activeCell="D43" sqref="D43"/>
    </sheetView>
  </sheetViews>
  <sheetFormatPr defaultRowHeight="12.5" x14ac:dyDescent="0.25"/>
  <cols>
    <col min="1" max="1" width="5.1796875" customWidth="1"/>
    <col min="2" max="2" width="47.453125" customWidth="1"/>
    <col min="3" max="3" width="19.81640625" customWidth="1"/>
    <col min="4" max="4" width="16.453125" customWidth="1"/>
    <col min="5" max="5" width="12.1796875" customWidth="1"/>
  </cols>
  <sheetData>
    <row r="1" spans="1:10" x14ac:dyDescent="0.25">
      <c r="A1" s="70"/>
      <c r="B1" s="71"/>
      <c r="C1" s="70"/>
      <c r="D1" s="70"/>
    </row>
    <row r="2" spans="1:10" ht="18" x14ac:dyDescent="0.4">
      <c r="A2" s="11" t="s">
        <v>196</v>
      </c>
    </row>
    <row r="3" spans="1:10" ht="15.5" x14ac:dyDescent="0.25">
      <c r="C3" s="86" t="s">
        <v>207</v>
      </c>
    </row>
    <row r="4" spans="1:10" x14ac:dyDescent="0.25">
      <c r="A4" s="3"/>
      <c r="B4" s="3" t="s">
        <v>0</v>
      </c>
      <c r="C4" s="3"/>
      <c r="D4" s="3"/>
      <c r="E4" s="3"/>
    </row>
    <row r="5" spans="1:10" ht="13" x14ac:dyDescent="0.25">
      <c r="A5" s="4"/>
      <c r="B5" s="5" t="s">
        <v>41</v>
      </c>
      <c r="C5" s="8" t="s">
        <v>42</v>
      </c>
      <c r="D5" s="9" t="s">
        <v>43</v>
      </c>
      <c r="E5" s="6"/>
    </row>
    <row r="6" spans="1:10" x14ac:dyDescent="0.25">
      <c r="A6" s="1">
        <v>1</v>
      </c>
      <c r="B6" s="1" t="s">
        <v>8</v>
      </c>
      <c r="C6" s="66"/>
      <c r="D6" s="52"/>
      <c r="E6" s="7"/>
    </row>
    <row r="7" spans="1:10" x14ac:dyDescent="0.25">
      <c r="A7" s="1">
        <f>A6+1</f>
        <v>2</v>
      </c>
      <c r="B7" s="1" t="s">
        <v>1</v>
      </c>
      <c r="C7" s="66">
        <v>0</v>
      </c>
      <c r="D7" s="53"/>
      <c r="E7" s="7"/>
    </row>
    <row r="8" spans="1:10" x14ac:dyDescent="0.25">
      <c r="A8" s="1">
        <f t="shared" ref="A8:A52" si="0">A7+1</f>
        <v>3</v>
      </c>
      <c r="B8" s="1" t="s">
        <v>2</v>
      </c>
      <c r="C8" s="66">
        <v>0</v>
      </c>
      <c r="D8" s="54"/>
      <c r="E8" s="7"/>
    </row>
    <row r="9" spans="1:10" x14ac:dyDescent="0.25">
      <c r="A9" s="1">
        <f t="shared" si="0"/>
        <v>4</v>
      </c>
      <c r="B9" s="2" t="s">
        <v>3</v>
      </c>
      <c r="C9" s="51"/>
      <c r="D9" s="10">
        <f>SUM(C6:C8)</f>
        <v>0</v>
      </c>
      <c r="E9" s="3"/>
    </row>
    <row r="10" spans="1:10" x14ac:dyDescent="0.25">
      <c r="A10" s="1">
        <f t="shared" si="0"/>
        <v>5</v>
      </c>
      <c r="B10" s="1" t="s">
        <v>9</v>
      </c>
      <c r="C10" s="66">
        <v>0</v>
      </c>
      <c r="D10" s="52"/>
      <c r="E10" s="3"/>
    </row>
    <row r="11" spans="1:10" x14ac:dyDescent="0.25">
      <c r="A11" s="1">
        <f t="shared" si="0"/>
        <v>6</v>
      </c>
      <c r="B11" s="1" t="s">
        <v>4</v>
      </c>
      <c r="C11" s="66">
        <v>0</v>
      </c>
      <c r="D11" s="53"/>
      <c r="E11" s="3"/>
    </row>
    <row r="12" spans="1:10" x14ac:dyDescent="0.25">
      <c r="A12" s="1">
        <f t="shared" si="0"/>
        <v>7</v>
      </c>
      <c r="B12" s="1" t="s">
        <v>5</v>
      </c>
      <c r="C12" s="66">
        <v>0</v>
      </c>
      <c r="D12" s="53"/>
      <c r="E12" s="3"/>
    </row>
    <row r="13" spans="1:10" x14ac:dyDescent="0.25">
      <c r="A13" s="1">
        <f t="shared" si="0"/>
        <v>8</v>
      </c>
      <c r="B13" s="1" t="s">
        <v>10</v>
      </c>
      <c r="C13" s="66">
        <v>0</v>
      </c>
      <c r="D13" s="53"/>
      <c r="E13" s="3"/>
    </row>
    <row r="14" spans="1:10" x14ac:dyDescent="0.25">
      <c r="A14" s="1">
        <f t="shared" si="0"/>
        <v>9</v>
      </c>
      <c r="B14" s="1" t="s">
        <v>11</v>
      </c>
      <c r="C14" s="66">
        <v>0</v>
      </c>
      <c r="D14" s="53"/>
      <c r="E14" s="3" t="s">
        <v>203</v>
      </c>
      <c r="J14" t="s">
        <v>204</v>
      </c>
    </row>
    <row r="15" spans="1:10" x14ac:dyDescent="0.25">
      <c r="A15" s="1">
        <f t="shared" si="0"/>
        <v>10</v>
      </c>
      <c r="B15" s="1" t="s">
        <v>12</v>
      </c>
      <c r="C15" s="66">
        <v>0</v>
      </c>
      <c r="D15" s="53"/>
      <c r="E15" s="3"/>
    </row>
    <row r="16" spans="1:10" x14ac:dyDescent="0.25">
      <c r="A16" s="1">
        <f t="shared" si="0"/>
        <v>11</v>
      </c>
      <c r="B16" s="1" t="s">
        <v>13</v>
      </c>
      <c r="C16" s="66">
        <v>0</v>
      </c>
      <c r="D16" s="53"/>
      <c r="E16" s="3"/>
    </row>
    <row r="17" spans="1:5" x14ac:dyDescent="0.25">
      <c r="A17" s="1">
        <f t="shared" si="0"/>
        <v>12</v>
      </c>
      <c r="B17" s="67" t="s">
        <v>50</v>
      </c>
      <c r="C17" s="66">
        <v>0</v>
      </c>
      <c r="D17" s="54"/>
      <c r="E17" s="3"/>
    </row>
    <row r="18" spans="1:5" x14ac:dyDescent="0.25">
      <c r="A18" s="1">
        <f t="shared" si="0"/>
        <v>13</v>
      </c>
      <c r="B18" s="2" t="s">
        <v>6</v>
      </c>
      <c r="C18" s="51"/>
      <c r="D18" s="10">
        <f>SUM(C10:C17)</f>
        <v>0</v>
      </c>
      <c r="E18" s="3"/>
    </row>
    <row r="19" spans="1:5" x14ac:dyDescent="0.25">
      <c r="A19" s="1">
        <f t="shared" si="0"/>
        <v>14</v>
      </c>
      <c r="B19" s="1" t="s">
        <v>14</v>
      </c>
      <c r="C19" s="66">
        <v>0</v>
      </c>
      <c r="D19" s="52"/>
      <c r="E19" s="3"/>
    </row>
    <row r="20" spans="1:5" x14ac:dyDescent="0.25">
      <c r="A20" s="1">
        <f t="shared" si="0"/>
        <v>15</v>
      </c>
      <c r="B20" s="1" t="s">
        <v>15</v>
      </c>
      <c r="C20" s="66">
        <v>0</v>
      </c>
      <c r="D20" s="53"/>
      <c r="E20" s="3"/>
    </row>
    <row r="21" spans="1:5" x14ac:dyDescent="0.25">
      <c r="A21" s="1">
        <f t="shared" si="0"/>
        <v>16</v>
      </c>
      <c r="B21" s="1" t="s">
        <v>16</v>
      </c>
      <c r="C21" s="66">
        <v>0</v>
      </c>
      <c r="D21" s="53"/>
      <c r="E21" s="3"/>
    </row>
    <row r="22" spans="1:5" x14ac:dyDescent="0.25">
      <c r="A22" s="1">
        <f t="shared" si="0"/>
        <v>17</v>
      </c>
      <c r="B22" s="1" t="s">
        <v>17</v>
      </c>
      <c r="C22" s="66">
        <v>0</v>
      </c>
      <c r="D22" s="53"/>
      <c r="E22" s="3"/>
    </row>
    <row r="23" spans="1:5" x14ac:dyDescent="0.25">
      <c r="A23" s="1">
        <f t="shared" si="0"/>
        <v>18</v>
      </c>
      <c r="B23" s="67" t="s">
        <v>51</v>
      </c>
      <c r="C23" s="66">
        <v>0</v>
      </c>
      <c r="D23" s="53"/>
      <c r="E23" s="3"/>
    </row>
    <row r="24" spans="1:5" x14ac:dyDescent="0.25">
      <c r="A24" s="1">
        <f t="shared" si="0"/>
        <v>19</v>
      </c>
      <c r="B24" s="1" t="s">
        <v>18</v>
      </c>
      <c r="C24" s="66">
        <v>0</v>
      </c>
      <c r="D24" s="53"/>
      <c r="E24" s="3"/>
    </row>
    <row r="25" spans="1:5" x14ac:dyDescent="0.25">
      <c r="A25" s="1">
        <f t="shared" si="0"/>
        <v>20</v>
      </c>
      <c r="B25" s="1" t="s">
        <v>19</v>
      </c>
      <c r="C25" s="66">
        <v>0</v>
      </c>
      <c r="D25" s="53"/>
      <c r="E25" s="3"/>
    </row>
    <row r="26" spans="1:5" x14ac:dyDescent="0.25">
      <c r="A26" s="1">
        <f t="shared" si="0"/>
        <v>21</v>
      </c>
      <c r="B26" s="1" t="s">
        <v>20</v>
      </c>
      <c r="C26" s="66">
        <v>0</v>
      </c>
      <c r="D26" s="53"/>
      <c r="E26" s="3"/>
    </row>
    <row r="27" spans="1:5" x14ac:dyDescent="0.25">
      <c r="A27" s="1">
        <f t="shared" si="0"/>
        <v>22</v>
      </c>
      <c r="B27" s="1" t="s">
        <v>7</v>
      </c>
      <c r="C27" s="66">
        <v>0</v>
      </c>
      <c r="D27" s="53"/>
      <c r="E27" s="3"/>
    </row>
    <row r="28" spans="1:5" x14ac:dyDescent="0.25">
      <c r="A28" s="1">
        <f t="shared" si="0"/>
        <v>23</v>
      </c>
      <c r="B28" s="1" t="s">
        <v>21</v>
      </c>
      <c r="C28" s="66">
        <v>0</v>
      </c>
      <c r="D28" s="53"/>
      <c r="E28" s="3"/>
    </row>
    <row r="29" spans="1:5" x14ac:dyDescent="0.25">
      <c r="A29" s="1">
        <f t="shared" si="0"/>
        <v>24</v>
      </c>
      <c r="B29" s="67" t="s">
        <v>52</v>
      </c>
      <c r="C29" s="66">
        <v>0</v>
      </c>
      <c r="D29" s="53"/>
      <c r="E29" s="3"/>
    </row>
    <row r="30" spans="1:5" x14ac:dyDescent="0.25">
      <c r="A30" s="1">
        <f t="shared" si="0"/>
        <v>25</v>
      </c>
      <c r="B30" s="1" t="s">
        <v>22</v>
      </c>
      <c r="C30" s="66">
        <v>0</v>
      </c>
      <c r="D30" s="53"/>
      <c r="E30" s="3"/>
    </row>
    <row r="31" spans="1:5" x14ac:dyDescent="0.25">
      <c r="A31" s="1">
        <f t="shared" si="0"/>
        <v>26</v>
      </c>
      <c r="B31" s="1" t="s">
        <v>24</v>
      </c>
      <c r="C31" s="66">
        <v>0</v>
      </c>
      <c r="D31" s="53"/>
      <c r="E31" s="3"/>
    </row>
    <row r="32" spans="1:5" x14ac:dyDescent="0.25">
      <c r="A32" s="1">
        <f t="shared" si="0"/>
        <v>27</v>
      </c>
      <c r="B32" s="1" t="s">
        <v>23</v>
      </c>
      <c r="C32" s="66">
        <v>0</v>
      </c>
      <c r="D32" s="53"/>
      <c r="E32" s="3"/>
    </row>
    <row r="33" spans="1:5" x14ac:dyDescent="0.25">
      <c r="A33" s="1">
        <f t="shared" si="0"/>
        <v>28</v>
      </c>
      <c r="B33" s="1" t="s">
        <v>25</v>
      </c>
      <c r="C33" s="66">
        <v>0</v>
      </c>
      <c r="D33" s="53"/>
      <c r="E33" s="3"/>
    </row>
    <row r="34" spans="1:5" x14ac:dyDescent="0.25">
      <c r="A34" s="1">
        <f t="shared" si="0"/>
        <v>29</v>
      </c>
      <c r="B34" s="1" t="s">
        <v>26</v>
      </c>
      <c r="C34" s="66">
        <v>0</v>
      </c>
      <c r="D34" s="53"/>
      <c r="E34" s="3"/>
    </row>
    <row r="35" spans="1:5" x14ac:dyDescent="0.25">
      <c r="A35" s="1">
        <f t="shared" si="0"/>
        <v>30</v>
      </c>
      <c r="B35" s="1" t="s">
        <v>27</v>
      </c>
      <c r="C35" s="66">
        <v>0</v>
      </c>
      <c r="D35" s="53"/>
      <c r="E35" s="3"/>
    </row>
    <row r="36" spans="1:5" x14ac:dyDescent="0.25">
      <c r="A36" s="1">
        <f t="shared" si="0"/>
        <v>31</v>
      </c>
      <c r="B36" s="1" t="s">
        <v>28</v>
      </c>
      <c r="C36" s="66">
        <v>0</v>
      </c>
      <c r="D36" s="53"/>
      <c r="E36" s="3"/>
    </row>
    <row r="37" spans="1:5" x14ac:dyDescent="0.25">
      <c r="A37" s="1">
        <f t="shared" si="0"/>
        <v>32</v>
      </c>
      <c r="B37" s="1" t="s">
        <v>29</v>
      </c>
      <c r="C37" s="66">
        <v>0</v>
      </c>
      <c r="D37" s="53"/>
      <c r="E37" s="3"/>
    </row>
    <row r="38" spans="1:5" x14ac:dyDescent="0.25">
      <c r="A38" s="1">
        <f t="shared" si="0"/>
        <v>33</v>
      </c>
      <c r="B38" s="1" t="s">
        <v>30</v>
      </c>
      <c r="C38" s="66">
        <v>0</v>
      </c>
      <c r="D38" s="53"/>
      <c r="E38" s="3"/>
    </row>
    <row r="39" spans="1:5" x14ac:dyDescent="0.25">
      <c r="A39" s="1">
        <f t="shared" si="0"/>
        <v>34</v>
      </c>
      <c r="B39" s="1" t="s">
        <v>53</v>
      </c>
      <c r="C39" s="66">
        <v>0</v>
      </c>
      <c r="D39" s="53"/>
      <c r="E39" s="3"/>
    </row>
    <row r="40" spans="1:5" x14ac:dyDescent="0.25">
      <c r="A40" s="1">
        <f t="shared" si="0"/>
        <v>35</v>
      </c>
      <c r="B40" s="67" t="s">
        <v>54</v>
      </c>
      <c r="C40" s="66">
        <v>0</v>
      </c>
      <c r="D40" s="53"/>
      <c r="E40" s="3"/>
    </row>
    <row r="41" spans="1:5" x14ac:dyDescent="0.25">
      <c r="A41" s="1">
        <f t="shared" si="0"/>
        <v>36</v>
      </c>
      <c r="B41" s="67" t="s">
        <v>54</v>
      </c>
      <c r="C41" s="66">
        <v>0</v>
      </c>
      <c r="D41" s="53"/>
      <c r="E41" s="3"/>
    </row>
    <row r="42" spans="1:5" x14ac:dyDescent="0.25">
      <c r="A42" s="1">
        <f t="shared" si="0"/>
        <v>37</v>
      </c>
      <c r="B42" s="67" t="s">
        <v>54</v>
      </c>
      <c r="C42" s="66">
        <v>0</v>
      </c>
      <c r="D42" s="54"/>
      <c r="E42" s="3"/>
    </row>
    <row r="43" spans="1:5" x14ac:dyDescent="0.25">
      <c r="A43" s="1">
        <f t="shared" si="0"/>
        <v>38</v>
      </c>
      <c r="B43" s="2" t="s">
        <v>31</v>
      </c>
      <c r="C43" s="51"/>
      <c r="D43" s="10">
        <f>SUM(C19:C42)</f>
        <v>0</v>
      </c>
      <c r="E43" s="3"/>
    </row>
    <row r="44" spans="1:5" x14ac:dyDescent="0.25">
      <c r="A44" s="1">
        <f t="shared" si="0"/>
        <v>39</v>
      </c>
      <c r="B44" s="65" t="s">
        <v>168</v>
      </c>
      <c r="C44" s="66">
        <v>0</v>
      </c>
      <c r="D44" s="52"/>
      <c r="E44" s="3"/>
    </row>
    <row r="45" spans="1:5" x14ac:dyDescent="0.25">
      <c r="A45" s="1">
        <f t="shared" si="0"/>
        <v>40</v>
      </c>
      <c r="B45" s="25" t="s">
        <v>106</v>
      </c>
      <c r="C45" s="68">
        <v>0</v>
      </c>
      <c r="D45" s="54"/>
      <c r="E45" s="3"/>
    </row>
    <row r="46" spans="1:5" ht="52.5" customHeight="1" x14ac:dyDescent="0.25">
      <c r="A46" s="23">
        <f t="shared" si="0"/>
        <v>41</v>
      </c>
      <c r="B46" s="87" t="s">
        <v>202</v>
      </c>
      <c r="C46" s="88"/>
      <c r="D46" s="24">
        <f>SUM(C44:C45)</f>
        <v>0</v>
      </c>
      <c r="E46" s="19">
        <f>(SUM(C6:C42)-C8-C15-C10)*0.15</f>
        <v>0</v>
      </c>
    </row>
    <row r="47" spans="1:5" x14ac:dyDescent="0.25">
      <c r="A47" s="1">
        <f t="shared" si="0"/>
        <v>42</v>
      </c>
      <c r="B47" s="26" t="s">
        <v>32</v>
      </c>
      <c r="C47" s="69">
        <v>0</v>
      </c>
      <c r="D47" s="52"/>
      <c r="E47" s="3"/>
    </row>
    <row r="48" spans="1:5" x14ac:dyDescent="0.25">
      <c r="A48" s="1">
        <f t="shared" si="0"/>
        <v>43</v>
      </c>
      <c r="B48" s="67" t="s">
        <v>55</v>
      </c>
      <c r="C48" s="66">
        <v>0</v>
      </c>
      <c r="D48" s="53"/>
      <c r="E48" s="3"/>
    </row>
    <row r="49" spans="1:5" x14ac:dyDescent="0.25">
      <c r="A49" s="1">
        <f t="shared" si="0"/>
        <v>44</v>
      </c>
      <c r="B49" s="1" t="s">
        <v>56</v>
      </c>
      <c r="C49" s="66">
        <v>0</v>
      </c>
      <c r="D49" s="53"/>
      <c r="E49" s="3"/>
    </row>
    <row r="50" spans="1:5" x14ac:dyDescent="0.25">
      <c r="A50" s="1">
        <f t="shared" si="0"/>
        <v>45</v>
      </c>
      <c r="B50" s="67" t="s">
        <v>50</v>
      </c>
      <c r="C50" s="68">
        <v>0</v>
      </c>
      <c r="D50" s="54"/>
      <c r="E50" s="3"/>
    </row>
    <row r="51" spans="1:5" x14ac:dyDescent="0.25">
      <c r="A51" s="1">
        <f t="shared" si="0"/>
        <v>46</v>
      </c>
      <c r="B51" s="55" t="s">
        <v>33</v>
      </c>
      <c r="C51" s="57"/>
      <c r="D51" s="24">
        <f>SUM(C47:C50)</f>
        <v>0</v>
      </c>
      <c r="E51" s="3"/>
    </row>
    <row r="52" spans="1:5" ht="13" x14ac:dyDescent="0.3">
      <c r="A52" s="1">
        <f t="shared" si="0"/>
        <v>47</v>
      </c>
      <c r="B52" s="56" t="s">
        <v>34</v>
      </c>
      <c r="C52" s="58"/>
      <c r="D52" s="24">
        <f>SUM(D51,D46,D43,D18,D9)</f>
        <v>0</v>
      </c>
      <c r="E52" s="3"/>
    </row>
    <row r="57" spans="1:5" x14ac:dyDescent="0.25">
      <c r="D57" s="3"/>
    </row>
  </sheetData>
  <sheetProtection algorithmName="SHA-512" hashValue="qZCujnjWpPap61Tv3r4UlysC83O5ZI1EhgAa1fMpV123N4bpjqPpqt6jeyW6SiseDLPLVFhFJq8TT3iAQom1rA==" saltValue="1lYLZIgu9TVfTjYC5IR2gg==" spinCount="100000" sheet="1" objects="1" scenarios="1"/>
  <dataConsolidate/>
  <mergeCells count="1">
    <mergeCell ref="B46:C46"/>
  </mergeCells>
  <pageMargins left="0.7" right="0.7" top="0.75" bottom="0.75" header="0.3" footer="0.3"/>
  <pageSetup scale="99" orientation="portrait" r:id="rId1"/>
  <headerFooter>
    <oddFooter>&amp;C&amp;F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H37"/>
  <sheetViews>
    <sheetView showGridLines="0" zoomScaleNormal="100" workbookViewId="0">
      <selection activeCell="G26" sqref="G26"/>
    </sheetView>
  </sheetViews>
  <sheetFormatPr defaultRowHeight="12.5" x14ac:dyDescent="0.25"/>
  <cols>
    <col min="1" max="1" width="5.453125" customWidth="1"/>
    <col min="2" max="2" width="45.81640625" customWidth="1"/>
    <col min="3" max="3" width="22.453125" customWidth="1"/>
    <col min="4" max="4" width="14" customWidth="1"/>
    <col min="5" max="5" width="19.81640625" customWidth="1"/>
    <col min="6" max="6" width="11.453125" customWidth="1"/>
  </cols>
  <sheetData>
    <row r="1" spans="1:8" x14ac:dyDescent="0.25">
      <c r="A1" s="70"/>
      <c r="B1" s="71"/>
      <c r="C1" s="70"/>
      <c r="D1" s="70"/>
    </row>
    <row r="2" spans="1:8" ht="18" x14ac:dyDescent="0.4">
      <c r="A2" s="11" t="s">
        <v>197</v>
      </c>
      <c r="B2" s="11"/>
      <c r="G2" s="86" t="s">
        <v>207</v>
      </c>
    </row>
    <row r="4" spans="1:8" ht="39" x14ac:dyDescent="0.3">
      <c r="A4" s="13"/>
      <c r="B4" s="14" t="s">
        <v>35</v>
      </c>
      <c r="C4" s="15" t="s">
        <v>36</v>
      </c>
      <c r="D4" s="15" t="s">
        <v>37</v>
      </c>
      <c r="E4" s="15" t="s">
        <v>38</v>
      </c>
      <c r="F4" s="15" t="s">
        <v>39</v>
      </c>
      <c r="G4" s="15" t="s">
        <v>40</v>
      </c>
      <c r="H4" s="12"/>
    </row>
    <row r="5" spans="1:8" x14ac:dyDescent="0.25">
      <c r="A5" s="13">
        <f>+'1. Development Budget'!A52+1</f>
        <v>48</v>
      </c>
      <c r="B5" s="13" t="s">
        <v>44</v>
      </c>
      <c r="C5" s="72">
        <v>0</v>
      </c>
      <c r="D5" s="71"/>
      <c r="E5" s="71"/>
      <c r="F5" s="71"/>
      <c r="G5" s="71"/>
    </row>
    <row r="6" spans="1:8" x14ac:dyDescent="0.25">
      <c r="A6" s="13">
        <f>+A5+1</f>
        <v>49</v>
      </c>
      <c r="B6" s="13" t="s">
        <v>45</v>
      </c>
      <c r="C6" s="72">
        <v>0</v>
      </c>
      <c r="D6" s="71"/>
      <c r="E6" s="71"/>
      <c r="F6" s="71"/>
      <c r="G6" s="71"/>
    </row>
    <row r="7" spans="1:8" x14ac:dyDescent="0.25">
      <c r="A7" s="13">
        <f t="shared" ref="A7:A18" si="0">+A6+1</f>
        <v>50</v>
      </c>
      <c r="B7" s="13" t="s">
        <v>172</v>
      </c>
      <c r="C7" s="72">
        <v>0</v>
      </c>
      <c r="D7" s="71"/>
      <c r="E7" s="71"/>
      <c r="F7" s="71"/>
      <c r="G7" s="71"/>
    </row>
    <row r="8" spans="1:8" x14ac:dyDescent="0.25">
      <c r="A8" s="13"/>
      <c r="B8" s="71" t="s">
        <v>174</v>
      </c>
      <c r="C8" s="72">
        <v>0</v>
      </c>
      <c r="D8" s="71"/>
      <c r="E8" s="71"/>
      <c r="F8" s="71"/>
      <c r="G8" s="71"/>
    </row>
    <row r="9" spans="1:8" x14ac:dyDescent="0.25">
      <c r="A9" s="13"/>
      <c r="B9" s="71" t="s">
        <v>174</v>
      </c>
      <c r="C9" s="72">
        <v>0</v>
      </c>
      <c r="D9" s="71"/>
      <c r="E9" s="71"/>
      <c r="F9" s="71"/>
      <c r="G9" s="71"/>
    </row>
    <row r="10" spans="1:8" x14ac:dyDescent="0.25">
      <c r="A10" s="13"/>
      <c r="B10" s="71" t="s">
        <v>174</v>
      </c>
      <c r="C10" s="72">
        <v>0</v>
      </c>
      <c r="D10" s="71"/>
      <c r="E10" s="71"/>
      <c r="F10" s="71"/>
      <c r="G10" s="71"/>
    </row>
    <row r="11" spans="1:8" x14ac:dyDescent="0.25">
      <c r="A11" s="13">
        <f>+A7+1</f>
        <v>51</v>
      </c>
      <c r="B11" s="13" t="s">
        <v>46</v>
      </c>
      <c r="C11" s="72">
        <v>0</v>
      </c>
      <c r="D11" s="71"/>
      <c r="E11" s="71"/>
      <c r="F11" s="71"/>
      <c r="G11" s="71"/>
    </row>
    <row r="12" spans="1:8" x14ac:dyDescent="0.25">
      <c r="A12" s="13">
        <f t="shared" si="0"/>
        <v>52</v>
      </c>
      <c r="B12" s="13" t="s">
        <v>47</v>
      </c>
      <c r="C12" s="72">
        <v>0</v>
      </c>
      <c r="D12" s="71"/>
      <c r="E12" s="71"/>
      <c r="F12" s="71"/>
      <c r="G12" s="71"/>
    </row>
    <row r="13" spans="1:8" x14ac:dyDescent="0.25">
      <c r="A13" s="13">
        <f t="shared" si="0"/>
        <v>53</v>
      </c>
      <c r="B13" s="13" t="s">
        <v>48</v>
      </c>
      <c r="C13" s="72">
        <v>0</v>
      </c>
      <c r="D13" s="71"/>
      <c r="E13" s="71"/>
      <c r="F13" s="71"/>
      <c r="G13" s="71"/>
    </row>
    <row r="14" spans="1:8" x14ac:dyDescent="0.25">
      <c r="A14" s="13">
        <f t="shared" si="0"/>
        <v>54</v>
      </c>
      <c r="B14" s="71" t="s">
        <v>173</v>
      </c>
      <c r="C14" s="72">
        <v>0</v>
      </c>
      <c r="D14" s="71"/>
      <c r="E14" s="71"/>
      <c r="F14" s="71"/>
      <c r="G14" s="71"/>
    </row>
    <row r="15" spans="1:8" x14ac:dyDescent="0.25">
      <c r="A15" s="13">
        <f t="shared" si="0"/>
        <v>55</v>
      </c>
      <c r="B15" s="71" t="s">
        <v>49</v>
      </c>
      <c r="C15" s="72">
        <v>0</v>
      </c>
      <c r="D15" s="71"/>
      <c r="E15" s="71"/>
      <c r="F15" s="71"/>
      <c r="G15" s="71"/>
    </row>
    <row r="16" spans="1:8" x14ac:dyDescent="0.25">
      <c r="A16" s="13">
        <f t="shared" si="0"/>
        <v>56</v>
      </c>
      <c r="B16" s="71" t="s">
        <v>49</v>
      </c>
      <c r="C16" s="72">
        <v>0</v>
      </c>
      <c r="D16" s="71"/>
      <c r="E16" s="71"/>
      <c r="F16" s="71"/>
      <c r="G16" s="71"/>
    </row>
    <row r="17" spans="1:7" x14ac:dyDescent="0.25">
      <c r="A17" s="13">
        <f t="shared" si="0"/>
        <v>57</v>
      </c>
      <c r="B17" s="71" t="s">
        <v>49</v>
      </c>
      <c r="C17" s="72">
        <v>0</v>
      </c>
      <c r="D17" s="71"/>
      <c r="E17" s="71"/>
      <c r="F17" s="71"/>
      <c r="G17" s="71"/>
    </row>
    <row r="18" spans="1:7" ht="25" x14ac:dyDescent="0.25">
      <c r="A18" s="13">
        <f t="shared" si="0"/>
        <v>58</v>
      </c>
      <c r="B18" s="16" t="s">
        <v>57</v>
      </c>
      <c r="C18" s="18">
        <f>SUM(C5:C17)</f>
        <v>0</v>
      </c>
      <c r="D18" s="13"/>
      <c r="E18" s="13"/>
      <c r="F18" s="13"/>
      <c r="G18" s="13"/>
    </row>
    <row r="19" spans="1:7" x14ac:dyDescent="0.25">
      <c r="C19" s="20">
        <f>'1. Development Budget'!$D$52</f>
        <v>0</v>
      </c>
    </row>
    <row r="20" spans="1:7" x14ac:dyDescent="0.25">
      <c r="C20" t="s">
        <v>115</v>
      </c>
    </row>
    <row r="21" spans="1:7" ht="18" x14ac:dyDescent="0.4">
      <c r="B21" s="11" t="s">
        <v>58</v>
      </c>
      <c r="C21" t="s">
        <v>212</v>
      </c>
    </row>
    <row r="23" spans="1:7" ht="26" x14ac:dyDescent="0.3">
      <c r="A23" s="13"/>
      <c r="B23" s="14" t="s">
        <v>35</v>
      </c>
      <c r="C23" s="15" t="s">
        <v>59</v>
      </c>
      <c r="D23" s="15" t="s">
        <v>60</v>
      </c>
      <c r="E23" s="15" t="s">
        <v>61</v>
      </c>
      <c r="F23" s="17"/>
      <c r="G23" s="17"/>
    </row>
    <row r="24" spans="1:7" x14ac:dyDescent="0.25">
      <c r="A24" s="13">
        <f>+A18+1</f>
        <v>59</v>
      </c>
      <c r="B24" s="71" t="s">
        <v>211</v>
      </c>
      <c r="C24" s="72">
        <v>0</v>
      </c>
      <c r="D24" s="72">
        <v>0</v>
      </c>
      <c r="E24" s="18">
        <f>D24*12</f>
        <v>0</v>
      </c>
    </row>
    <row r="25" spans="1:7" x14ac:dyDescent="0.25">
      <c r="A25" s="13">
        <f>+A24+1</f>
        <v>60</v>
      </c>
      <c r="B25" s="71"/>
      <c r="C25" s="72">
        <v>0</v>
      </c>
      <c r="D25" s="72">
        <v>0</v>
      </c>
      <c r="E25" s="18">
        <f t="shared" ref="E25:E29" si="1">D25*12</f>
        <v>0</v>
      </c>
    </row>
    <row r="26" spans="1:7" x14ac:dyDescent="0.25">
      <c r="A26" s="13">
        <f t="shared" ref="A26:A30" si="2">+A25+1</f>
        <v>61</v>
      </c>
      <c r="B26" s="71"/>
      <c r="C26" s="72">
        <v>0</v>
      </c>
      <c r="D26" s="72">
        <v>0</v>
      </c>
      <c r="E26" s="18">
        <f t="shared" si="1"/>
        <v>0</v>
      </c>
    </row>
    <row r="27" spans="1:7" x14ac:dyDescent="0.25">
      <c r="A27" s="13">
        <f t="shared" si="2"/>
        <v>62</v>
      </c>
      <c r="B27" s="71"/>
      <c r="C27" s="72">
        <v>0</v>
      </c>
      <c r="D27" s="72">
        <v>0</v>
      </c>
      <c r="E27" s="18">
        <f t="shared" si="1"/>
        <v>0</v>
      </c>
    </row>
    <row r="28" spans="1:7" x14ac:dyDescent="0.25">
      <c r="A28" s="13">
        <f t="shared" si="2"/>
        <v>63</v>
      </c>
      <c r="B28" s="71"/>
      <c r="C28" s="72">
        <v>0</v>
      </c>
      <c r="D28" s="72">
        <v>0</v>
      </c>
      <c r="E28" s="18">
        <f t="shared" si="1"/>
        <v>0</v>
      </c>
    </row>
    <row r="29" spans="1:7" x14ac:dyDescent="0.25">
      <c r="A29" s="13">
        <f t="shared" si="2"/>
        <v>64</v>
      </c>
      <c r="B29" s="71"/>
      <c r="C29" s="72">
        <v>0</v>
      </c>
      <c r="D29" s="72">
        <v>0</v>
      </c>
      <c r="E29" s="18">
        <f t="shared" si="1"/>
        <v>0</v>
      </c>
    </row>
    <row r="30" spans="1:7" x14ac:dyDescent="0.25">
      <c r="A30" s="13">
        <f t="shared" si="2"/>
        <v>65</v>
      </c>
      <c r="B30" s="13" t="s">
        <v>62</v>
      </c>
      <c r="C30" s="18">
        <f>SUM(C24:C29)</f>
        <v>0</v>
      </c>
      <c r="D30" s="18">
        <f>SUM(D24:D29)</f>
        <v>0</v>
      </c>
      <c r="E30" s="18">
        <f>SUM(E24:E29)</f>
        <v>0</v>
      </c>
    </row>
    <row r="31" spans="1:7" x14ac:dyDescent="0.25">
      <c r="A31" s="31"/>
      <c r="B31" s="31"/>
      <c r="D31" s="31"/>
      <c r="E31" s="31"/>
    </row>
    <row r="32" spans="1:7" x14ac:dyDescent="0.25">
      <c r="A32" s="31"/>
      <c r="B32" s="31"/>
      <c r="C32" s="31"/>
      <c r="D32" s="31"/>
      <c r="E32" s="31"/>
    </row>
    <row r="33" spans="1:5" x14ac:dyDescent="0.25">
      <c r="A33" s="31"/>
      <c r="B33" s="31"/>
      <c r="C33" s="31"/>
      <c r="D33" s="31"/>
      <c r="E33" s="31"/>
    </row>
    <row r="34" spans="1:5" x14ac:dyDescent="0.25">
      <c r="A34" s="31"/>
      <c r="B34" s="31"/>
      <c r="C34" s="31"/>
      <c r="D34" s="31"/>
      <c r="E34" s="31"/>
    </row>
    <row r="35" spans="1:5" x14ac:dyDescent="0.25">
      <c r="A35" s="31"/>
      <c r="B35" s="31" t="s">
        <v>191</v>
      </c>
      <c r="C35" s="31"/>
      <c r="D35" s="31"/>
      <c r="E35" s="31"/>
    </row>
    <row r="36" spans="1:5" x14ac:dyDescent="0.25">
      <c r="A36" s="31"/>
      <c r="B36" s="31"/>
      <c r="C36" s="31"/>
      <c r="D36" s="31"/>
      <c r="E36" s="31"/>
    </row>
    <row r="37" spans="1:5" x14ac:dyDescent="0.25">
      <c r="A37" s="31"/>
      <c r="B37" s="31"/>
      <c r="C37" s="31"/>
      <c r="D37" s="31"/>
      <c r="E37" s="31"/>
    </row>
  </sheetData>
  <sheetProtection algorithmName="SHA-512" hashValue="KJ2azJi7EycgzYlX0XjFTTFCAGCXtw5YZqmSxwxmq4/ddZ0VqJCXWEgYB9UY8S3gpwILvHO/eA7NsXyfaRRoUw==" saltValue="Kt+Et65t4ybOf1Zxi2CGiQ==" spinCount="100000" sheet="1" objects="1" scenarios="1"/>
  <conditionalFormatting sqref="C18">
    <cfRule type="cellIs" dxfId="12" priority="1" operator="notEqual">
      <formula>$C$19</formula>
    </cfRule>
  </conditionalFormatting>
  <pageMargins left="0.7" right="0.7" top="0.75" bottom="0.75" header="0.3" footer="0.3"/>
  <pageSetup scale="97" orientation="landscape" r:id="rId1"/>
  <headerFooter>
    <oddFooter>&amp;C&amp;F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H37"/>
  <sheetViews>
    <sheetView showGridLines="0" zoomScaleNormal="100" workbookViewId="0">
      <selection activeCell="D9" sqref="D9"/>
    </sheetView>
  </sheetViews>
  <sheetFormatPr defaultRowHeight="12.5" x14ac:dyDescent="0.25"/>
  <cols>
    <col min="2" max="2" width="41.54296875" customWidth="1"/>
    <col min="3" max="3" width="23.1796875" customWidth="1"/>
    <col min="4" max="4" width="12.453125" customWidth="1"/>
    <col min="5" max="5" width="16.453125" customWidth="1"/>
  </cols>
  <sheetData>
    <row r="1" spans="1:8" x14ac:dyDescent="0.25">
      <c r="A1" s="70"/>
      <c r="B1" s="71"/>
      <c r="C1" s="70"/>
      <c r="D1" s="70"/>
      <c r="E1" s="70"/>
    </row>
    <row r="2" spans="1:8" ht="22.5" x14ac:dyDescent="0.45">
      <c r="A2" s="11" t="s">
        <v>198</v>
      </c>
      <c r="B2" s="11"/>
      <c r="H2" s="86" t="s">
        <v>207</v>
      </c>
    </row>
    <row r="4" spans="1:8" ht="26" x14ac:dyDescent="0.3">
      <c r="A4" s="13"/>
      <c r="B4" s="14" t="s">
        <v>63</v>
      </c>
      <c r="C4" s="14" t="s">
        <v>64</v>
      </c>
      <c r="D4" s="15" t="s">
        <v>65</v>
      </c>
      <c r="E4" s="15" t="s">
        <v>66</v>
      </c>
    </row>
    <row r="5" spans="1:8" x14ac:dyDescent="0.25">
      <c r="A5" s="13">
        <f>+'2. Sources of Funds'!A30+1</f>
        <v>66</v>
      </c>
      <c r="B5" s="13" t="s">
        <v>176</v>
      </c>
      <c r="C5" s="71"/>
      <c r="D5" s="18">
        <f>+E5/12</f>
        <v>0</v>
      </c>
      <c r="E5" s="72">
        <v>0</v>
      </c>
    </row>
    <row r="6" spans="1:8" x14ac:dyDescent="0.25">
      <c r="A6" s="13">
        <f>+A5+1</f>
        <v>67</v>
      </c>
      <c r="B6" s="13" t="s">
        <v>177</v>
      </c>
      <c r="C6" s="71"/>
      <c r="D6" s="18">
        <f t="shared" ref="D6:D18" si="0">+E6/12</f>
        <v>0</v>
      </c>
      <c r="E6" s="72">
        <v>0</v>
      </c>
    </row>
    <row r="7" spans="1:8" x14ac:dyDescent="0.25">
      <c r="A7" s="13">
        <f t="shared" ref="A7:A35" si="1">+A6+1</f>
        <v>68</v>
      </c>
      <c r="B7" s="13" t="s">
        <v>178</v>
      </c>
      <c r="C7" s="71"/>
      <c r="D7" s="18">
        <f>+E7/12</f>
        <v>0</v>
      </c>
      <c r="E7" s="72">
        <v>0</v>
      </c>
    </row>
    <row r="8" spans="1:8" x14ac:dyDescent="0.25">
      <c r="A8" s="13">
        <f t="shared" si="1"/>
        <v>69</v>
      </c>
      <c r="B8" s="13" t="s">
        <v>179</v>
      </c>
      <c r="C8" s="71"/>
      <c r="D8" s="18">
        <f t="shared" si="0"/>
        <v>0</v>
      </c>
      <c r="E8" s="72">
        <v>0</v>
      </c>
    </row>
    <row r="9" spans="1:8" x14ac:dyDescent="0.25">
      <c r="A9" s="13">
        <f t="shared" si="1"/>
        <v>70</v>
      </c>
      <c r="B9" s="13" t="s">
        <v>180</v>
      </c>
      <c r="C9" s="71"/>
      <c r="D9" s="18">
        <f t="shared" si="0"/>
        <v>0</v>
      </c>
      <c r="E9" s="72">
        <v>0</v>
      </c>
    </row>
    <row r="10" spans="1:8" x14ac:dyDescent="0.25">
      <c r="A10" s="13">
        <f t="shared" si="1"/>
        <v>71</v>
      </c>
      <c r="B10" s="13" t="s">
        <v>181</v>
      </c>
      <c r="C10" s="71"/>
      <c r="D10" s="18">
        <f t="shared" si="0"/>
        <v>0</v>
      </c>
      <c r="E10" s="72">
        <v>0</v>
      </c>
    </row>
    <row r="11" spans="1:8" x14ac:dyDescent="0.25">
      <c r="A11" s="13">
        <f t="shared" si="1"/>
        <v>72</v>
      </c>
      <c r="B11" s="13" t="s">
        <v>182</v>
      </c>
      <c r="C11" s="71"/>
      <c r="D11" s="18">
        <f t="shared" si="0"/>
        <v>0</v>
      </c>
      <c r="E11" s="72">
        <v>0</v>
      </c>
    </row>
    <row r="12" spans="1:8" x14ac:dyDescent="0.25">
      <c r="A12" s="13">
        <f t="shared" si="1"/>
        <v>73</v>
      </c>
      <c r="B12" s="13" t="s">
        <v>183</v>
      </c>
      <c r="C12" s="71"/>
      <c r="D12" s="18">
        <f t="shared" si="0"/>
        <v>0</v>
      </c>
      <c r="E12" s="72">
        <v>0</v>
      </c>
    </row>
    <row r="13" spans="1:8" x14ac:dyDescent="0.25">
      <c r="A13" s="13">
        <f t="shared" si="1"/>
        <v>74</v>
      </c>
      <c r="B13" s="71" t="s">
        <v>184</v>
      </c>
      <c r="C13" s="71"/>
      <c r="D13" s="18">
        <f t="shared" si="0"/>
        <v>0</v>
      </c>
      <c r="E13" s="72">
        <v>0</v>
      </c>
    </row>
    <row r="14" spans="1:8" x14ac:dyDescent="0.25">
      <c r="A14" s="13">
        <f>+A13+1</f>
        <v>75</v>
      </c>
      <c r="B14" s="13" t="s">
        <v>185</v>
      </c>
      <c r="C14" s="71"/>
      <c r="D14" s="18">
        <f t="shared" si="0"/>
        <v>0</v>
      </c>
      <c r="E14" s="72">
        <v>0</v>
      </c>
    </row>
    <row r="15" spans="1:8" x14ac:dyDescent="0.25">
      <c r="A15" s="13">
        <f>+A14+1</f>
        <v>76</v>
      </c>
      <c r="B15" s="13" t="s">
        <v>186</v>
      </c>
      <c r="C15" s="71"/>
      <c r="D15" s="18">
        <f t="shared" si="0"/>
        <v>0</v>
      </c>
      <c r="E15" s="72">
        <v>0</v>
      </c>
    </row>
    <row r="16" spans="1:8" x14ac:dyDescent="0.25">
      <c r="A16" s="13">
        <f>+A15+1</f>
        <v>77</v>
      </c>
      <c r="B16" s="13" t="s">
        <v>187</v>
      </c>
      <c r="C16" s="71"/>
      <c r="D16" s="18">
        <f t="shared" si="0"/>
        <v>0</v>
      </c>
      <c r="E16" s="72">
        <v>0</v>
      </c>
    </row>
    <row r="17" spans="1:5" x14ac:dyDescent="0.25">
      <c r="A17" s="13">
        <f t="shared" ref="A17:A18" si="2">+A16+1</f>
        <v>78</v>
      </c>
      <c r="B17" s="71" t="s">
        <v>120</v>
      </c>
      <c r="C17" s="71"/>
      <c r="D17" s="18">
        <f t="shared" si="0"/>
        <v>0</v>
      </c>
      <c r="E17" s="72">
        <v>0</v>
      </c>
    </row>
    <row r="18" spans="1:5" x14ac:dyDescent="0.25">
      <c r="A18" s="13">
        <f t="shared" si="2"/>
        <v>79</v>
      </c>
      <c r="B18" s="71" t="s">
        <v>121</v>
      </c>
      <c r="C18" s="71"/>
      <c r="D18" s="18">
        <f t="shared" si="0"/>
        <v>0</v>
      </c>
      <c r="E18" s="72">
        <v>0</v>
      </c>
    </row>
    <row r="19" spans="1:5" ht="26" x14ac:dyDescent="0.3">
      <c r="A19" s="13">
        <f>+A18+1</f>
        <v>80</v>
      </c>
      <c r="B19" s="21" t="s">
        <v>118</v>
      </c>
      <c r="C19" s="13"/>
      <c r="D19" s="13"/>
      <c r="E19" s="13"/>
    </row>
    <row r="20" spans="1:5" x14ac:dyDescent="0.25">
      <c r="A20" s="13">
        <f t="shared" si="1"/>
        <v>81</v>
      </c>
      <c r="B20" s="13" t="s">
        <v>67</v>
      </c>
      <c r="C20" s="71"/>
      <c r="D20" s="18">
        <f t="shared" ref="D20:D34" si="3">+E20/12</f>
        <v>0</v>
      </c>
      <c r="E20" s="72">
        <v>0</v>
      </c>
    </row>
    <row r="21" spans="1:5" x14ac:dyDescent="0.25">
      <c r="A21" s="13">
        <f t="shared" si="1"/>
        <v>82</v>
      </c>
      <c r="B21" s="13" t="s">
        <v>78</v>
      </c>
      <c r="C21" s="71"/>
      <c r="D21" s="18">
        <f t="shared" si="3"/>
        <v>0</v>
      </c>
      <c r="E21" s="72">
        <v>0</v>
      </c>
    </row>
    <row r="22" spans="1:5" x14ac:dyDescent="0.25">
      <c r="A22" s="13">
        <f t="shared" si="1"/>
        <v>83</v>
      </c>
      <c r="B22" s="13" t="s">
        <v>71</v>
      </c>
      <c r="C22" s="71"/>
      <c r="D22" s="18">
        <f t="shared" si="3"/>
        <v>0</v>
      </c>
      <c r="E22" s="72">
        <v>0</v>
      </c>
    </row>
    <row r="23" spans="1:5" x14ac:dyDescent="0.25">
      <c r="A23" s="13">
        <f t="shared" si="1"/>
        <v>84</v>
      </c>
      <c r="B23" s="13" t="s">
        <v>68</v>
      </c>
      <c r="C23" s="71"/>
      <c r="D23" s="18">
        <f t="shared" si="3"/>
        <v>0</v>
      </c>
      <c r="E23" s="72">
        <v>0</v>
      </c>
    </row>
    <row r="24" spans="1:5" x14ac:dyDescent="0.25">
      <c r="A24" s="13">
        <f t="shared" si="1"/>
        <v>85</v>
      </c>
      <c r="B24" s="13" t="s">
        <v>69</v>
      </c>
      <c r="C24" s="71"/>
      <c r="D24" s="18">
        <f t="shared" si="3"/>
        <v>0</v>
      </c>
      <c r="E24" s="72">
        <v>0</v>
      </c>
    </row>
    <row r="25" spans="1:5" x14ac:dyDescent="0.25">
      <c r="A25" s="13">
        <f t="shared" si="1"/>
        <v>86</v>
      </c>
      <c r="B25" s="13" t="s">
        <v>70</v>
      </c>
      <c r="C25" s="71"/>
      <c r="D25" s="18">
        <f t="shared" si="3"/>
        <v>0</v>
      </c>
      <c r="E25" s="72">
        <v>0</v>
      </c>
    </row>
    <row r="26" spans="1:5" x14ac:dyDescent="0.25">
      <c r="A26" s="13">
        <f t="shared" si="1"/>
        <v>87</v>
      </c>
      <c r="B26" s="13" t="s">
        <v>72</v>
      </c>
      <c r="C26" s="71"/>
      <c r="D26" s="18">
        <f t="shared" si="3"/>
        <v>0</v>
      </c>
      <c r="E26" s="72">
        <v>0</v>
      </c>
    </row>
    <row r="27" spans="1:5" x14ac:dyDescent="0.25">
      <c r="A27" s="13">
        <f t="shared" si="1"/>
        <v>88</v>
      </c>
      <c r="B27" s="13" t="s">
        <v>73</v>
      </c>
      <c r="C27" s="71"/>
      <c r="D27" s="18">
        <f t="shared" si="3"/>
        <v>0</v>
      </c>
      <c r="E27" s="72">
        <v>0</v>
      </c>
    </row>
    <row r="28" spans="1:5" x14ac:dyDescent="0.25">
      <c r="A28" s="13">
        <f t="shared" si="1"/>
        <v>89</v>
      </c>
      <c r="B28" s="13" t="s">
        <v>74</v>
      </c>
      <c r="C28" s="71"/>
      <c r="D28" s="18">
        <f t="shared" si="3"/>
        <v>0</v>
      </c>
      <c r="E28" s="72">
        <v>0</v>
      </c>
    </row>
    <row r="29" spans="1:5" x14ac:dyDescent="0.25">
      <c r="A29" s="13">
        <f t="shared" si="1"/>
        <v>90</v>
      </c>
      <c r="B29" s="13" t="s">
        <v>75</v>
      </c>
      <c r="C29" s="71"/>
      <c r="D29" s="18">
        <f t="shared" si="3"/>
        <v>0</v>
      </c>
      <c r="E29" s="72">
        <v>0</v>
      </c>
    </row>
    <row r="30" spans="1:5" x14ac:dyDescent="0.25">
      <c r="A30" s="13">
        <f t="shared" si="1"/>
        <v>91</v>
      </c>
      <c r="B30" s="13" t="s">
        <v>76</v>
      </c>
      <c r="C30" s="71"/>
      <c r="D30" s="18">
        <f t="shared" si="3"/>
        <v>0</v>
      </c>
      <c r="E30" s="72">
        <v>0</v>
      </c>
    </row>
    <row r="31" spans="1:5" x14ac:dyDescent="0.25">
      <c r="A31" s="13">
        <f t="shared" si="1"/>
        <v>92</v>
      </c>
      <c r="B31" s="71" t="s">
        <v>120</v>
      </c>
      <c r="C31" s="71"/>
      <c r="D31" s="18">
        <f t="shared" si="3"/>
        <v>0</v>
      </c>
      <c r="E31" s="72">
        <v>0</v>
      </c>
    </row>
    <row r="32" spans="1:5" x14ac:dyDescent="0.25">
      <c r="A32" s="13">
        <f t="shared" si="1"/>
        <v>93</v>
      </c>
      <c r="B32" s="71" t="s">
        <v>120</v>
      </c>
      <c r="C32" s="71"/>
      <c r="D32" s="18">
        <f t="shared" si="3"/>
        <v>0</v>
      </c>
      <c r="E32" s="72">
        <v>0</v>
      </c>
    </row>
    <row r="33" spans="1:5" x14ac:dyDescent="0.25">
      <c r="A33" s="13">
        <f t="shared" si="1"/>
        <v>94</v>
      </c>
      <c r="B33" s="71" t="s">
        <v>121</v>
      </c>
      <c r="C33" s="71"/>
      <c r="D33" s="18">
        <f t="shared" si="3"/>
        <v>0</v>
      </c>
      <c r="E33" s="72">
        <v>0</v>
      </c>
    </row>
    <row r="34" spans="1:5" x14ac:dyDescent="0.25">
      <c r="A34" s="13">
        <f t="shared" si="1"/>
        <v>95</v>
      </c>
      <c r="B34" s="71" t="s">
        <v>121</v>
      </c>
      <c r="C34" s="71"/>
      <c r="D34" s="18">
        <f t="shared" si="3"/>
        <v>0</v>
      </c>
      <c r="E34" s="72">
        <v>0</v>
      </c>
    </row>
    <row r="35" spans="1:5" ht="13" x14ac:dyDescent="0.3">
      <c r="A35" s="13">
        <f t="shared" si="1"/>
        <v>96</v>
      </c>
      <c r="B35" s="22" t="s">
        <v>79</v>
      </c>
      <c r="C35" s="59"/>
      <c r="D35" s="18">
        <f>SUM(D20:D34)+SUM(D5:D18)</f>
        <v>0</v>
      </c>
      <c r="E35" s="18">
        <f>SUM(E20:E34)+SUM(E5:E18)</f>
        <v>0</v>
      </c>
    </row>
    <row r="37" spans="1:5" x14ac:dyDescent="0.25">
      <c r="B37" s="82"/>
    </row>
  </sheetData>
  <sheetProtection algorithmName="SHA-512" hashValue="IasLyFsvaTKnNIPM2pLRXWX1a1psZz90TX5xASd/GzMGJTk0Qxxj0MyJ20sRChYEsoaYTY8AT4nwQoqQkFebZw==" saltValue="Z2WtxrL5aGCOwqrMdzk0cw==" spinCount="100000" sheet="1" objects="1" scenarios="1"/>
  <pageMargins left="0.7" right="0.7" top="0.75" bottom="0.75" header="0.3" footer="0.3"/>
  <pageSetup scale="90" orientation="portrait" r:id="rId1"/>
  <headerFooter>
    <oddFooter>&amp;C&amp;F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H37"/>
  <sheetViews>
    <sheetView showGridLines="0" zoomScaleNormal="100" workbookViewId="0">
      <selection activeCell="H17" sqref="H17"/>
    </sheetView>
  </sheetViews>
  <sheetFormatPr defaultRowHeight="12.5" x14ac:dyDescent="0.25"/>
  <cols>
    <col min="1" max="1" width="9.1796875" customWidth="1"/>
    <col min="2" max="2" width="41.54296875" customWidth="1"/>
    <col min="3" max="3" width="23.1796875" customWidth="1"/>
    <col min="4" max="4" width="12.453125" customWidth="1"/>
    <col min="5" max="5" width="16.453125" customWidth="1"/>
  </cols>
  <sheetData>
    <row r="1" spans="1:8" x14ac:dyDescent="0.25">
      <c r="A1" s="70"/>
      <c r="B1" s="71"/>
      <c r="C1" s="70"/>
      <c r="D1" s="70"/>
      <c r="E1" s="70"/>
    </row>
    <row r="2" spans="1:8" ht="22.5" x14ac:dyDescent="0.45">
      <c r="A2" s="11" t="s">
        <v>199</v>
      </c>
      <c r="B2" s="11"/>
      <c r="H2" s="86" t="s">
        <v>207</v>
      </c>
    </row>
    <row r="4" spans="1:8" ht="26" x14ac:dyDescent="0.3">
      <c r="A4" s="13"/>
      <c r="B4" s="14" t="s">
        <v>119</v>
      </c>
      <c r="C4" s="15" t="s">
        <v>169</v>
      </c>
      <c r="D4" s="15" t="s">
        <v>116</v>
      </c>
      <c r="E4" s="15" t="s">
        <v>117</v>
      </c>
    </row>
    <row r="5" spans="1:8" ht="13" x14ac:dyDescent="0.3">
      <c r="A5" s="13">
        <f>+'3. Project Income'!A35+1</f>
        <v>97</v>
      </c>
      <c r="B5" s="22" t="s">
        <v>100</v>
      </c>
      <c r="C5" s="62"/>
      <c r="D5" s="63"/>
      <c r="E5" s="63"/>
    </row>
    <row r="6" spans="1:8" x14ac:dyDescent="0.25">
      <c r="A6" s="13">
        <f>+A5+1</f>
        <v>98</v>
      </c>
      <c r="B6" s="13" t="s">
        <v>80</v>
      </c>
      <c r="C6" s="71"/>
      <c r="D6" s="18">
        <f t="shared" ref="D6:D20" si="0">+E6/12</f>
        <v>0</v>
      </c>
      <c r="E6" s="72">
        <v>0</v>
      </c>
    </row>
    <row r="7" spans="1:8" x14ac:dyDescent="0.25">
      <c r="A7" s="13">
        <f t="shared" ref="A7:A37" si="1">+A6+1</f>
        <v>99</v>
      </c>
      <c r="B7" s="13" t="s">
        <v>81</v>
      </c>
      <c r="C7" s="71"/>
      <c r="D7" s="18">
        <f t="shared" si="0"/>
        <v>0</v>
      </c>
      <c r="E7" s="72">
        <v>0</v>
      </c>
    </row>
    <row r="8" spans="1:8" x14ac:dyDescent="0.25">
      <c r="A8" s="13">
        <f t="shared" si="1"/>
        <v>100</v>
      </c>
      <c r="B8" s="13" t="s">
        <v>104</v>
      </c>
      <c r="C8" s="71"/>
      <c r="D8" s="18">
        <f t="shared" si="0"/>
        <v>0</v>
      </c>
      <c r="E8" s="72">
        <v>0</v>
      </c>
    </row>
    <row r="9" spans="1:8" x14ac:dyDescent="0.25">
      <c r="A9" s="13">
        <f t="shared" si="1"/>
        <v>101</v>
      </c>
      <c r="B9" s="13" t="s">
        <v>82</v>
      </c>
      <c r="C9" s="71"/>
      <c r="D9" s="18">
        <f t="shared" si="0"/>
        <v>0</v>
      </c>
      <c r="E9" s="72">
        <v>0</v>
      </c>
    </row>
    <row r="10" spans="1:8" x14ac:dyDescent="0.25">
      <c r="A10" s="13">
        <f t="shared" si="1"/>
        <v>102</v>
      </c>
      <c r="B10" s="13" t="s">
        <v>83</v>
      </c>
      <c r="C10" s="71"/>
      <c r="D10" s="18">
        <f t="shared" si="0"/>
        <v>0</v>
      </c>
      <c r="E10" s="72">
        <v>0</v>
      </c>
    </row>
    <row r="11" spans="1:8" x14ac:dyDescent="0.25">
      <c r="A11" s="13">
        <f t="shared" si="1"/>
        <v>103</v>
      </c>
      <c r="B11" s="13" t="s">
        <v>84</v>
      </c>
      <c r="C11" s="71"/>
      <c r="D11" s="18">
        <f t="shared" si="0"/>
        <v>0</v>
      </c>
      <c r="E11" s="72">
        <v>0</v>
      </c>
    </row>
    <row r="12" spans="1:8" x14ac:dyDescent="0.25">
      <c r="A12" s="13">
        <f t="shared" si="1"/>
        <v>104</v>
      </c>
      <c r="B12" s="13" t="s">
        <v>85</v>
      </c>
      <c r="C12" s="71"/>
      <c r="D12" s="18">
        <f t="shared" si="0"/>
        <v>0</v>
      </c>
      <c r="E12" s="72">
        <v>0</v>
      </c>
    </row>
    <row r="13" spans="1:8" x14ac:dyDescent="0.25">
      <c r="A13" s="13">
        <f t="shared" si="1"/>
        <v>105</v>
      </c>
      <c r="B13" s="13" t="s">
        <v>86</v>
      </c>
      <c r="C13" s="71"/>
      <c r="D13" s="18">
        <f t="shared" si="0"/>
        <v>0</v>
      </c>
      <c r="E13" s="72">
        <v>0</v>
      </c>
    </row>
    <row r="14" spans="1:8" x14ac:dyDescent="0.25">
      <c r="A14" s="13">
        <f>+A13+1</f>
        <v>106</v>
      </c>
      <c r="B14" s="13" t="s">
        <v>87</v>
      </c>
      <c r="C14" s="71"/>
      <c r="D14" s="18">
        <f t="shared" si="0"/>
        <v>0</v>
      </c>
      <c r="E14" s="72">
        <v>0</v>
      </c>
    </row>
    <row r="15" spans="1:8" x14ac:dyDescent="0.25">
      <c r="A15" s="13">
        <f>+A14+1</f>
        <v>107</v>
      </c>
      <c r="B15" s="13" t="s">
        <v>88</v>
      </c>
      <c r="C15" s="71"/>
      <c r="D15" s="18">
        <f t="shared" si="0"/>
        <v>0</v>
      </c>
      <c r="E15" s="72">
        <v>0</v>
      </c>
    </row>
    <row r="16" spans="1:8" x14ac:dyDescent="0.25">
      <c r="A16" s="13">
        <f>+A15+1</f>
        <v>108</v>
      </c>
      <c r="B16" s="13" t="s">
        <v>89</v>
      </c>
      <c r="C16" s="71"/>
      <c r="D16" s="18">
        <f t="shared" si="0"/>
        <v>0</v>
      </c>
      <c r="E16" s="72">
        <v>0</v>
      </c>
    </row>
    <row r="17" spans="1:5" x14ac:dyDescent="0.25">
      <c r="A17" s="13">
        <f t="shared" ref="A17:A18" si="2">+A16+1</f>
        <v>109</v>
      </c>
      <c r="B17" s="13" t="s">
        <v>90</v>
      </c>
      <c r="C17" s="71"/>
      <c r="D17" s="18">
        <f t="shared" si="0"/>
        <v>0</v>
      </c>
      <c r="E17" s="72">
        <v>0</v>
      </c>
    </row>
    <row r="18" spans="1:5" x14ac:dyDescent="0.25">
      <c r="A18" s="13">
        <f t="shared" si="2"/>
        <v>110</v>
      </c>
      <c r="B18" s="13" t="s">
        <v>91</v>
      </c>
      <c r="C18" s="71"/>
      <c r="D18" s="18">
        <f t="shared" si="0"/>
        <v>0</v>
      </c>
      <c r="E18" s="72">
        <v>0</v>
      </c>
    </row>
    <row r="19" spans="1:5" x14ac:dyDescent="0.25">
      <c r="A19" s="13">
        <f>+A18+1</f>
        <v>111</v>
      </c>
      <c r="B19" s="13" t="s">
        <v>101</v>
      </c>
      <c r="C19" s="71"/>
      <c r="D19" s="18">
        <f t="shared" si="0"/>
        <v>0</v>
      </c>
      <c r="E19" s="72">
        <v>0</v>
      </c>
    </row>
    <row r="20" spans="1:5" x14ac:dyDescent="0.25">
      <c r="A20" s="13">
        <f>+A19+1</f>
        <v>112</v>
      </c>
      <c r="B20" s="13" t="s">
        <v>208</v>
      </c>
      <c r="C20" s="71"/>
      <c r="D20" s="18">
        <f t="shared" si="0"/>
        <v>0</v>
      </c>
      <c r="E20" s="72">
        <v>0</v>
      </c>
    </row>
    <row r="21" spans="1:5" x14ac:dyDescent="0.25">
      <c r="A21" s="13">
        <f t="shared" ref="A21:A24" si="3">+A20+1</f>
        <v>113</v>
      </c>
      <c r="B21" s="71" t="s">
        <v>77</v>
      </c>
      <c r="C21" s="71"/>
      <c r="D21" s="18">
        <f>+E21/12</f>
        <v>0</v>
      </c>
      <c r="E21" s="72">
        <v>0</v>
      </c>
    </row>
    <row r="22" spans="1:5" x14ac:dyDescent="0.25">
      <c r="A22" s="13">
        <f t="shared" si="3"/>
        <v>114</v>
      </c>
      <c r="B22" s="71" t="s">
        <v>77</v>
      </c>
      <c r="C22" s="71"/>
      <c r="D22" s="18">
        <f>+E22/12</f>
        <v>0</v>
      </c>
      <c r="E22" s="72">
        <v>0</v>
      </c>
    </row>
    <row r="23" spans="1:5" ht="13" x14ac:dyDescent="0.3">
      <c r="A23" s="13">
        <f t="shared" si="3"/>
        <v>115</v>
      </c>
      <c r="B23" s="22" t="s">
        <v>188</v>
      </c>
      <c r="C23" s="60"/>
      <c r="D23" s="61"/>
      <c r="E23" s="61"/>
    </row>
    <row r="24" spans="1:5" x14ac:dyDescent="0.25">
      <c r="A24" s="13">
        <f t="shared" si="3"/>
        <v>116</v>
      </c>
      <c r="B24" s="13" t="s">
        <v>92</v>
      </c>
      <c r="C24" s="71"/>
      <c r="D24" s="18">
        <f t="shared" ref="D24:D36" si="4">+E24/12</f>
        <v>0</v>
      </c>
      <c r="E24" s="72">
        <v>0</v>
      </c>
    </row>
    <row r="25" spans="1:5" x14ac:dyDescent="0.25">
      <c r="A25" s="13">
        <f t="shared" si="1"/>
        <v>117</v>
      </c>
      <c r="B25" s="13" t="s">
        <v>93</v>
      </c>
      <c r="C25" s="71"/>
      <c r="D25" s="18">
        <f t="shared" si="4"/>
        <v>0</v>
      </c>
      <c r="E25" s="72">
        <v>0</v>
      </c>
    </row>
    <row r="26" spans="1:5" x14ac:dyDescent="0.25">
      <c r="A26" s="13">
        <f t="shared" si="1"/>
        <v>118</v>
      </c>
      <c r="B26" s="13" t="s">
        <v>95</v>
      </c>
      <c r="C26" s="71"/>
      <c r="D26" s="18">
        <f t="shared" si="4"/>
        <v>0</v>
      </c>
      <c r="E26" s="72">
        <v>0</v>
      </c>
    </row>
    <row r="27" spans="1:5" x14ac:dyDescent="0.25">
      <c r="A27" s="13">
        <f t="shared" si="1"/>
        <v>119</v>
      </c>
      <c r="B27" s="13" t="s">
        <v>94</v>
      </c>
      <c r="C27" s="71"/>
      <c r="D27" s="18">
        <f t="shared" si="4"/>
        <v>0</v>
      </c>
      <c r="E27" s="72">
        <v>0</v>
      </c>
    </row>
    <row r="28" spans="1:5" x14ac:dyDescent="0.25">
      <c r="A28" s="13">
        <f t="shared" si="1"/>
        <v>120</v>
      </c>
      <c r="B28" s="13" t="s">
        <v>96</v>
      </c>
      <c r="C28" s="71"/>
      <c r="D28" s="18">
        <f t="shared" si="4"/>
        <v>0</v>
      </c>
      <c r="E28" s="72">
        <v>0</v>
      </c>
    </row>
    <row r="29" spans="1:5" x14ac:dyDescent="0.25">
      <c r="A29" s="13">
        <f t="shared" si="1"/>
        <v>121</v>
      </c>
      <c r="B29" s="13" t="s">
        <v>97</v>
      </c>
      <c r="C29" s="71"/>
      <c r="D29" s="18">
        <f t="shared" si="4"/>
        <v>0</v>
      </c>
      <c r="E29" s="72">
        <v>0</v>
      </c>
    </row>
    <row r="30" spans="1:5" x14ac:dyDescent="0.25">
      <c r="A30" s="13">
        <f t="shared" si="1"/>
        <v>122</v>
      </c>
      <c r="B30" s="13" t="s">
        <v>98</v>
      </c>
      <c r="C30" s="71"/>
      <c r="D30" s="18">
        <f t="shared" si="4"/>
        <v>0</v>
      </c>
      <c r="E30" s="72">
        <v>0</v>
      </c>
    </row>
    <row r="31" spans="1:5" x14ac:dyDescent="0.25">
      <c r="A31" s="13">
        <f t="shared" si="1"/>
        <v>123</v>
      </c>
      <c r="B31" s="13" t="s">
        <v>99</v>
      </c>
      <c r="C31" s="71"/>
      <c r="D31" s="18">
        <f t="shared" si="4"/>
        <v>0</v>
      </c>
      <c r="E31" s="72">
        <v>0</v>
      </c>
    </row>
    <row r="32" spans="1:5" x14ac:dyDescent="0.25">
      <c r="A32" s="13">
        <f t="shared" si="1"/>
        <v>124</v>
      </c>
      <c r="B32" s="13" t="s">
        <v>102</v>
      </c>
      <c r="C32" s="71"/>
      <c r="D32" s="18">
        <f t="shared" si="4"/>
        <v>0</v>
      </c>
      <c r="E32" s="72">
        <v>0</v>
      </c>
    </row>
    <row r="33" spans="1:5" x14ac:dyDescent="0.25">
      <c r="A33" s="13">
        <f t="shared" si="1"/>
        <v>125</v>
      </c>
      <c r="B33" s="13" t="s">
        <v>103</v>
      </c>
      <c r="C33" s="71"/>
      <c r="D33" s="18">
        <f t="shared" si="4"/>
        <v>0</v>
      </c>
      <c r="E33" s="72">
        <v>0</v>
      </c>
    </row>
    <row r="34" spans="1:5" x14ac:dyDescent="0.25">
      <c r="A34" s="13">
        <f t="shared" si="1"/>
        <v>126</v>
      </c>
      <c r="B34" s="16" t="s">
        <v>105</v>
      </c>
      <c r="C34" s="71"/>
      <c r="D34" s="18">
        <f t="shared" si="4"/>
        <v>0</v>
      </c>
      <c r="E34" s="72">
        <v>0</v>
      </c>
    </row>
    <row r="35" spans="1:5" x14ac:dyDescent="0.25">
      <c r="A35" s="13">
        <f t="shared" si="1"/>
        <v>127</v>
      </c>
      <c r="B35" s="71" t="s">
        <v>77</v>
      </c>
      <c r="C35" s="71"/>
      <c r="D35" s="18">
        <f t="shared" si="4"/>
        <v>0</v>
      </c>
      <c r="E35" s="72">
        <v>0</v>
      </c>
    </row>
    <row r="36" spans="1:5" x14ac:dyDescent="0.25">
      <c r="A36" s="13">
        <f t="shared" si="1"/>
        <v>128</v>
      </c>
      <c r="B36" s="71" t="s">
        <v>77</v>
      </c>
      <c r="C36" s="71"/>
      <c r="D36" s="18">
        <f t="shared" si="4"/>
        <v>0</v>
      </c>
      <c r="E36" s="72">
        <v>0</v>
      </c>
    </row>
    <row r="37" spans="1:5" ht="13" x14ac:dyDescent="0.3">
      <c r="A37" s="13">
        <f t="shared" si="1"/>
        <v>129</v>
      </c>
      <c r="B37" s="22" t="s">
        <v>79</v>
      </c>
      <c r="C37" s="59"/>
      <c r="D37" s="18">
        <f>+E37/12</f>
        <v>0</v>
      </c>
      <c r="E37" s="18">
        <f>SUM(E24:E36)+SUM(E5:E22)</f>
        <v>0</v>
      </c>
    </row>
  </sheetData>
  <sheetProtection algorithmName="SHA-512" hashValue="egr9GjDsshW+hzPn6Rk6l025rhTevBU5r+Mo9E/c0aWalU7dUivXzhS2R/tozaxMHBsGGyhtFkK8graRiXhaMw==" saltValue="V4Js1dEwX7uNrfE4AKYAIw==" spinCount="100000" sheet="1" objects="1" scenarios="1"/>
  <pageMargins left="0.7" right="0.7" top="0.75" bottom="0.75" header="0.3" footer="0.3"/>
  <pageSetup scale="90" orientation="portrait" r:id="rId1"/>
  <headerFooter>
    <oddFooter>&amp;C&amp;F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L103"/>
  <sheetViews>
    <sheetView showGridLines="0" tabSelected="1" topLeftCell="A20" zoomScaleNormal="100" workbookViewId="0">
      <selection activeCell="C25" sqref="C25"/>
    </sheetView>
  </sheetViews>
  <sheetFormatPr defaultRowHeight="12.5" x14ac:dyDescent="0.25"/>
  <cols>
    <col min="1" max="1" width="4.1796875" customWidth="1"/>
    <col min="2" max="2" width="48.54296875" customWidth="1"/>
    <col min="3" max="7" width="11.54296875" customWidth="1"/>
  </cols>
  <sheetData>
    <row r="1" spans="1:12" x14ac:dyDescent="0.25">
      <c r="A1" s="70"/>
      <c r="B1" s="71" t="s">
        <v>191</v>
      </c>
      <c r="C1" s="70"/>
      <c r="D1" s="70"/>
      <c r="E1" s="70"/>
      <c r="F1" s="70"/>
      <c r="G1" s="70"/>
    </row>
    <row r="2" spans="1:12" ht="18" x14ac:dyDescent="0.4">
      <c r="A2" s="11" t="s">
        <v>200</v>
      </c>
      <c r="H2" s="86" t="s">
        <v>207</v>
      </c>
    </row>
    <row r="4" spans="1:12" ht="25" x14ac:dyDescent="0.25">
      <c r="B4" s="27" t="s">
        <v>189</v>
      </c>
    </row>
    <row r="6" spans="1:12" x14ac:dyDescent="0.25">
      <c r="B6" s="13" t="s">
        <v>109</v>
      </c>
      <c r="C6" s="73">
        <v>7.0000000000000007E-2</v>
      </c>
      <c r="D6" s="85" t="s">
        <v>210</v>
      </c>
      <c r="E6" s="85"/>
      <c r="F6" s="85"/>
      <c r="G6" s="85"/>
      <c r="H6" s="85"/>
      <c r="I6" s="85"/>
    </row>
    <row r="7" spans="1:12" x14ac:dyDescent="0.25">
      <c r="B7" s="13" t="s">
        <v>110</v>
      </c>
      <c r="C7" s="73">
        <v>7.0000000000000007E-2</v>
      </c>
    </row>
    <row r="8" spans="1:12" x14ac:dyDescent="0.25">
      <c r="B8" s="13" t="s">
        <v>108</v>
      </c>
      <c r="C8" s="73">
        <v>7.0000000000000007E-2</v>
      </c>
    </row>
    <row r="10" spans="1:12" x14ac:dyDescent="0.25">
      <c r="B10" t="s">
        <v>114</v>
      </c>
    </row>
    <row r="12" spans="1:12" x14ac:dyDescent="0.25">
      <c r="B12" s="13" t="s">
        <v>111</v>
      </c>
      <c r="C12" s="30">
        <v>0.02</v>
      </c>
      <c r="D12" s="85" t="s">
        <v>209</v>
      </c>
      <c r="E12" s="85"/>
    </row>
    <row r="13" spans="1:12" x14ac:dyDescent="0.25">
      <c r="B13" s="13" t="s">
        <v>112</v>
      </c>
      <c r="C13" s="30">
        <v>0.03</v>
      </c>
    </row>
    <row r="15" spans="1:12" ht="13" x14ac:dyDescent="0.3">
      <c r="B15" s="29" t="s">
        <v>113</v>
      </c>
      <c r="C15" s="40" t="s">
        <v>132</v>
      </c>
      <c r="D15" s="40" t="s">
        <v>133</v>
      </c>
      <c r="E15" s="40" t="s">
        <v>134</v>
      </c>
      <c r="F15" s="40" t="s">
        <v>135</v>
      </c>
      <c r="G15" s="40" t="s">
        <v>136</v>
      </c>
      <c r="H15" s="48"/>
      <c r="I15" s="45"/>
      <c r="J15" s="45"/>
      <c r="K15" s="45"/>
      <c r="L15" s="45"/>
    </row>
    <row r="16" spans="1:12" x14ac:dyDescent="0.25">
      <c r="A16" s="32">
        <f>+'4. Project Expenses'!A37+1</f>
        <v>130</v>
      </c>
      <c r="B16" s="32" t="s">
        <v>122</v>
      </c>
      <c r="C16" s="74">
        <f>+'3. Project Income'!E5+'3. Project Income'!E6</f>
        <v>0</v>
      </c>
      <c r="D16" s="75">
        <f t="shared" ref="D16:E19" si="0">C16*(1+$C$12)</f>
        <v>0</v>
      </c>
      <c r="E16" s="75">
        <f t="shared" si="0"/>
        <v>0</v>
      </c>
      <c r="F16" s="75">
        <f t="shared" ref="F16:G16" si="1">E16*(1+$C$12)</f>
        <v>0</v>
      </c>
      <c r="G16" s="75">
        <f t="shared" si="1"/>
        <v>0</v>
      </c>
      <c r="H16" s="42"/>
      <c r="I16" s="46"/>
      <c r="J16" s="46"/>
      <c r="K16" s="46"/>
      <c r="L16" s="46"/>
    </row>
    <row r="17" spans="1:12" x14ac:dyDescent="0.25">
      <c r="A17" s="33">
        <f>+A16+1</f>
        <v>131</v>
      </c>
      <c r="B17" s="33" t="s">
        <v>123</v>
      </c>
      <c r="C17" s="74">
        <f>+'3. Project Income'!E7+'3. Project Income'!E8</f>
        <v>0</v>
      </c>
      <c r="D17" s="74">
        <f t="shared" si="0"/>
        <v>0</v>
      </c>
      <c r="E17" s="74">
        <f t="shared" si="0"/>
        <v>0</v>
      </c>
      <c r="F17" s="74">
        <f t="shared" ref="F17:G17" si="2">E17*(1+$C$12)</f>
        <v>0</v>
      </c>
      <c r="G17" s="74">
        <f t="shared" si="2"/>
        <v>0</v>
      </c>
      <c r="H17" s="42"/>
      <c r="I17" s="46"/>
      <c r="J17" s="46"/>
      <c r="K17" s="46"/>
      <c r="L17" s="46"/>
    </row>
    <row r="18" spans="1:12" x14ac:dyDescent="0.25">
      <c r="A18" s="33">
        <f t="shared" ref="A18:A28" si="3">+A17+1</f>
        <v>132</v>
      </c>
      <c r="B18" s="33" t="s">
        <v>125</v>
      </c>
      <c r="C18" s="74">
        <f>'3. Project Income'!E17</f>
        <v>0</v>
      </c>
      <c r="D18" s="74">
        <f t="shared" si="0"/>
        <v>0</v>
      </c>
      <c r="E18" s="74">
        <f t="shared" si="0"/>
        <v>0</v>
      </c>
      <c r="F18" s="74">
        <f t="shared" ref="F18:G18" si="4">E18*(1+$C$12)</f>
        <v>0</v>
      </c>
      <c r="G18" s="74">
        <f t="shared" si="4"/>
        <v>0</v>
      </c>
      <c r="H18" s="42"/>
      <c r="I18" s="46"/>
      <c r="J18" s="46"/>
      <c r="K18" s="46"/>
      <c r="L18" s="46"/>
    </row>
    <row r="19" spans="1:12" x14ac:dyDescent="0.25">
      <c r="A19" s="33">
        <f t="shared" si="3"/>
        <v>133</v>
      </c>
      <c r="B19" s="33" t="s">
        <v>126</v>
      </c>
      <c r="C19" s="74">
        <f>SUM('3. Project Income'!E20:E32)</f>
        <v>0</v>
      </c>
      <c r="D19" s="74">
        <f t="shared" si="0"/>
        <v>0</v>
      </c>
      <c r="E19" s="74">
        <f t="shared" si="0"/>
        <v>0</v>
      </c>
      <c r="F19" s="74">
        <f t="shared" ref="F19:G19" si="5">E19*(1+$C$12)</f>
        <v>0</v>
      </c>
      <c r="G19" s="74">
        <f t="shared" si="5"/>
        <v>0</v>
      </c>
      <c r="H19" s="42"/>
      <c r="I19" s="46"/>
      <c r="J19" s="46"/>
      <c r="K19" s="46"/>
      <c r="L19" s="46"/>
    </row>
    <row r="20" spans="1:12" ht="13" x14ac:dyDescent="0.3">
      <c r="A20" s="33">
        <f t="shared" si="3"/>
        <v>134</v>
      </c>
      <c r="B20" s="34" t="s">
        <v>124</v>
      </c>
      <c r="C20" s="76">
        <f>SUM(C16:C19)*$C$6</f>
        <v>0</v>
      </c>
      <c r="D20" s="76">
        <f>SUM(D16:D19)*$C$7</f>
        <v>0</v>
      </c>
      <c r="E20" s="76">
        <f>SUM(E16:E19)*$C$8</f>
        <v>0</v>
      </c>
      <c r="F20" s="76">
        <f>SUM(F16:F19)*$C$8</f>
        <v>0</v>
      </c>
      <c r="G20" s="76">
        <f>SUM(G16:G19)*$C$8</f>
        <v>0</v>
      </c>
      <c r="H20" s="49"/>
      <c r="I20" s="43"/>
      <c r="J20" s="43"/>
      <c r="K20" s="43"/>
      <c r="L20" s="43"/>
    </row>
    <row r="21" spans="1:12" x14ac:dyDescent="0.25">
      <c r="A21" s="33">
        <f t="shared" si="3"/>
        <v>135</v>
      </c>
      <c r="B21" s="33" t="s">
        <v>170</v>
      </c>
      <c r="C21" s="74">
        <f>SUM('3. Project Income'!E9:E16)+'3. Project Income'!E18</f>
        <v>0</v>
      </c>
      <c r="D21" s="77">
        <f>+C21*(1+$C$12)</f>
        <v>0</v>
      </c>
      <c r="E21" s="77">
        <f>+D21*(1+$C$12)</f>
        <v>0</v>
      </c>
      <c r="F21" s="77">
        <f t="shared" ref="F21:G21" si="6">+E21*(1+$C$12)</f>
        <v>0</v>
      </c>
      <c r="G21" s="77">
        <f t="shared" si="6"/>
        <v>0</v>
      </c>
      <c r="H21" s="44"/>
      <c r="I21" s="41"/>
      <c r="J21" s="41"/>
      <c r="K21" s="41"/>
      <c r="L21" s="41"/>
    </row>
    <row r="22" spans="1:12" x14ac:dyDescent="0.25">
      <c r="A22" s="33">
        <f t="shared" si="3"/>
        <v>136</v>
      </c>
      <c r="B22" s="33" t="s">
        <v>171</v>
      </c>
      <c r="C22" s="74">
        <f>SUM('3. Project Income'!E33:E34)</f>
        <v>0</v>
      </c>
      <c r="D22" s="74">
        <f>C22*(1+$C$12)</f>
        <v>0</v>
      </c>
      <c r="E22" s="74">
        <f>D22*(1+$C$12)</f>
        <v>0</v>
      </c>
      <c r="F22" s="74">
        <f t="shared" ref="F22:G22" si="7">E22*(1+$C$12)</f>
        <v>0</v>
      </c>
      <c r="G22" s="74">
        <f t="shared" si="7"/>
        <v>0</v>
      </c>
      <c r="H22" s="42"/>
      <c r="I22" s="46"/>
      <c r="J22" s="46"/>
      <c r="K22" s="46"/>
      <c r="L22" s="46"/>
    </row>
    <row r="23" spans="1:12" x14ac:dyDescent="0.25">
      <c r="A23" s="35">
        <f t="shared" si="3"/>
        <v>137</v>
      </c>
      <c r="B23" s="36" t="s">
        <v>129</v>
      </c>
      <c r="C23" s="78">
        <f>C16+C17+C18+C19-C20+C21+C22</f>
        <v>0</v>
      </c>
      <c r="D23" s="78">
        <f>D16+D17+D18+D19-D20+D21+D22</f>
        <v>0</v>
      </c>
      <c r="E23" s="78">
        <f>E16+E17+E18+E19-E20+E21+E22</f>
        <v>0</v>
      </c>
      <c r="F23" s="78">
        <f t="shared" ref="F23:G23" si="8">F16+F17+F18+F19-F20+F21+F22</f>
        <v>0</v>
      </c>
      <c r="G23" s="78">
        <f t="shared" si="8"/>
        <v>0</v>
      </c>
      <c r="H23" s="42"/>
      <c r="I23" s="46"/>
      <c r="J23" s="46"/>
      <c r="K23" s="46"/>
      <c r="L23" s="46"/>
    </row>
    <row r="24" spans="1:12" x14ac:dyDescent="0.25">
      <c r="A24" s="32">
        <f t="shared" si="3"/>
        <v>138</v>
      </c>
      <c r="B24" s="32" t="s">
        <v>167</v>
      </c>
      <c r="C24" s="79">
        <f>'4. Project Expenses'!E37</f>
        <v>0</v>
      </c>
      <c r="D24" s="75">
        <f>C24*(1+$C$13)</f>
        <v>0</v>
      </c>
      <c r="E24" s="75">
        <f>D24*(1+$C$13)</f>
        <v>0</v>
      </c>
      <c r="F24" s="75">
        <f t="shared" ref="F24:G24" si="9">E24*(1+$C$13)</f>
        <v>0</v>
      </c>
      <c r="G24" s="75">
        <f t="shared" si="9"/>
        <v>0</v>
      </c>
      <c r="H24" s="42"/>
      <c r="I24" s="46"/>
      <c r="J24" s="46"/>
      <c r="K24" s="46"/>
      <c r="L24" s="46"/>
    </row>
    <row r="25" spans="1:12" x14ac:dyDescent="0.25">
      <c r="A25" s="35">
        <f t="shared" si="3"/>
        <v>139</v>
      </c>
      <c r="B25" s="36" t="s">
        <v>130</v>
      </c>
      <c r="C25" s="80">
        <f>C23-C24</f>
        <v>0</v>
      </c>
      <c r="D25" s="78">
        <f>D23-D24</f>
        <v>0</v>
      </c>
      <c r="E25" s="78">
        <f>E23-E24</f>
        <v>0</v>
      </c>
      <c r="F25" s="78">
        <f t="shared" ref="F25:G25" si="10">F23-F24</f>
        <v>0</v>
      </c>
      <c r="G25" s="78">
        <f t="shared" si="10"/>
        <v>0</v>
      </c>
      <c r="H25" s="42"/>
      <c r="I25" s="46"/>
      <c r="J25" s="46"/>
      <c r="K25" s="46"/>
      <c r="L25" s="46"/>
    </row>
    <row r="26" spans="1:12" x14ac:dyDescent="0.25">
      <c r="A26" s="32">
        <f t="shared" si="3"/>
        <v>140</v>
      </c>
      <c r="B26" s="37" t="s">
        <v>128</v>
      </c>
      <c r="C26" s="79">
        <f>'2. Sources of Funds'!$E$30</f>
        <v>0</v>
      </c>
      <c r="D26" s="79">
        <f>'2. Sources of Funds'!$E$30</f>
        <v>0</v>
      </c>
      <c r="E26" s="79">
        <f>'2. Sources of Funds'!$E$30</f>
        <v>0</v>
      </c>
      <c r="F26" s="79">
        <f>'2. Sources of Funds'!$E$30</f>
        <v>0</v>
      </c>
      <c r="G26" s="75">
        <f>'2. Sources of Funds'!$E$30</f>
        <v>0</v>
      </c>
      <c r="H26" s="42"/>
      <c r="I26" s="46"/>
      <c r="J26" s="46"/>
      <c r="K26" s="46"/>
      <c r="L26" s="46"/>
    </row>
    <row r="27" spans="1:12" x14ac:dyDescent="0.25">
      <c r="A27" s="35">
        <f t="shared" si="3"/>
        <v>141</v>
      </c>
      <c r="B27" s="38" t="s">
        <v>131</v>
      </c>
      <c r="C27" s="80">
        <f>+C25-C26</f>
        <v>0</v>
      </c>
      <c r="D27" s="80">
        <f>+D25-D26</f>
        <v>0</v>
      </c>
      <c r="E27" s="80">
        <f>+E25-E26</f>
        <v>0</v>
      </c>
      <c r="F27" s="80">
        <f t="shared" ref="F27:G27" si="11">+F25-F26</f>
        <v>0</v>
      </c>
      <c r="G27" s="78">
        <f t="shared" si="11"/>
        <v>0</v>
      </c>
      <c r="H27" s="42"/>
      <c r="I27" s="46"/>
      <c r="J27" s="46"/>
      <c r="K27" s="46"/>
      <c r="L27" s="46"/>
    </row>
    <row r="28" spans="1:12" x14ac:dyDescent="0.25">
      <c r="A28" s="13">
        <f t="shared" si="3"/>
        <v>142</v>
      </c>
      <c r="B28" s="39" t="s">
        <v>205</v>
      </c>
      <c r="C28" s="81" t="e">
        <f>C25/C26</f>
        <v>#DIV/0!</v>
      </c>
      <c r="D28" s="81" t="e">
        <f t="shared" ref="D28:G28" si="12">D25/D26</f>
        <v>#DIV/0!</v>
      </c>
      <c r="E28" s="81" t="e">
        <f t="shared" si="12"/>
        <v>#DIV/0!</v>
      </c>
      <c r="F28" s="81" t="e">
        <f t="shared" si="12"/>
        <v>#DIV/0!</v>
      </c>
      <c r="G28" s="81" t="e">
        <f t="shared" si="12"/>
        <v>#DIV/0!</v>
      </c>
      <c r="H28" s="64">
        <v>1.2</v>
      </c>
      <c r="I28" s="47"/>
      <c r="J28" s="47"/>
      <c r="K28" s="47"/>
      <c r="L28" s="47"/>
    </row>
    <row r="30" spans="1:12" ht="13" x14ac:dyDescent="0.3">
      <c r="B30" s="29"/>
      <c r="C30" s="40" t="s">
        <v>137</v>
      </c>
      <c r="D30" s="40" t="s">
        <v>138</v>
      </c>
      <c r="E30" s="40" t="s">
        <v>139</v>
      </c>
      <c r="F30" s="40" t="s">
        <v>140</v>
      </c>
      <c r="G30" s="40" t="s">
        <v>141</v>
      </c>
    </row>
    <row r="31" spans="1:12" x14ac:dyDescent="0.25">
      <c r="A31" s="32">
        <f>+A28+1</f>
        <v>143</v>
      </c>
      <c r="B31" s="32" t="s">
        <v>122</v>
      </c>
      <c r="C31" s="74">
        <f>+G16*(1+$C$12)</f>
        <v>0</v>
      </c>
      <c r="D31" s="75">
        <f t="shared" ref="D31:E34" si="13">C31*(1+$C$12)</f>
        <v>0</v>
      </c>
      <c r="E31" s="75">
        <f t="shared" si="13"/>
        <v>0</v>
      </c>
      <c r="F31" s="75">
        <f t="shared" ref="F31:G31" si="14">E31*(1+$C$12)</f>
        <v>0</v>
      </c>
      <c r="G31" s="75">
        <f t="shared" si="14"/>
        <v>0</v>
      </c>
    </row>
    <row r="32" spans="1:12" x14ac:dyDescent="0.25">
      <c r="A32" s="33">
        <f>+A31+1</f>
        <v>144</v>
      </c>
      <c r="B32" s="33" t="s">
        <v>123</v>
      </c>
      <c r="C32" s="74">
        <f>+G17*(1+$C$12)</f>
        <v>0</v>
      </c>
      <c r="D32" s="74">
        <f t="shared" si="13"/>
        <v>0</v>
      </c>
      <c r="E32" s="74">
        <f t="shared" si="13"/>
        <v>0</v>
      </c>
      <c r="F32" s="74">
        <f t="shared" ref="F32:G32" si="15">E32*(1+$C$12)</f>
        <v>0</v>
      </c>
      <c r="G32" s="74">
        <f t="shared" si="15"/>
        <v>0</v>
      </c>
    </row>
    <row r="33" spans="1:7" x14ac:dyDescent="0.25">
      <c r="A33" s="33">
        <f t="shared" ref="A33:A43" si="16">+A32+1</f>
        <v>145</v>
      </c>
      <c r="B33" s="33" t="s">
        <v>125</v>
      </c>
      <c r="C33" s="74">
        <f>+G18*(1+$C$12)</f>
        <v>0</v>
      </c>
      <c r="D33" s="74">
        <f t="shared" si="13"/>
        <v>0</v>
      </c>
      <c r="E33" s="74">
        <f t="shared" si="13"/>
        <v>0</v>
      </c>
      <c r="F33" s="74">
        <f t="shared" ref="F33:G33" si="17">E33*(1+$C$12)</f>
        <v>0</v>
      </c>
      <c r="G33" s="74">
        <f t="shared" si="17"/>
        <v>0</v>
      </c>
    </row>
    <row r="34" spans="1:7" x14ac:dyDescent="0.25">
      <c r="A34" s="33">
        <f t="shared" si="16"/>
        <v>146</v>
      </c>
      <c r="B34" s="33" t="s">
        <v>126</v>
      </c>
      <c r="C34" s="74">
        <f>+G19*(1+$C$12)</f>
        <v>0</v>
      </c>
      <c r="D34" s="74">
        <f t="shared" si="13"/>
        <v>0</v>
      </c>
      <c r="E34" s="74">
        <f t="shared" si="13"/>
        <v>0</v>
      </c>
      <c r="F34" s="74">
        <f t="shared" ref="F34:G34" si="18">E34*(1+$C$12)</f>
        <v>0</v>
      </c>
      <c r="G34" s="74">
        <f t="shared" si="18"/>
        <v>0</v>
      </c>
    </row>
    <row r="35" spans="1:7" ht="13" x14ac:dyDescent="0.3">
      <c r="A35" s="33">
        <f t="shared" si="16"/>
        <v>147</v>
      </c>
      <c r="B35" s="34" t="s">
        <v>124</v>
      </c>
      <c r="C35" s="76">
        <f>SUM(C31:C34)*$C$8</f>
        <v>0</v>
      </c>
      <c r="D35" s="76">
        <f t="shared" ref="D35:G35" si="19">SUM(D31:D34)*$C$8</f>
        <v>0</v>
      </c>
      <c r="E35" s="76">
        <f t="shared" si="19"/>
        <v>0</v>
      </c>
      <c r="F35" s="76">
        <f t="shared" si="19"/>
        <v>0</v>
      </c>
      <c r="G35" s="76">
        <f t="shared" si="19"/>
        <v>0</v>
      </c>
    </row>
    <row r="36" spans="1:7" x14ac:dyDescent="0.25">
      <c r="A36" s="33">
        <f t="shared" si="16"/>
        <v>148</v>
      </c>
      <c r="B36" s="33" t="s">
        <v>170</v>
      </c>
      <c r="C36" s="74">
        <f>+G21*(1+$C$12)</f>
        <v>0</v>
      </c>
      <c r="D36" s="77">
        <f>+C36*(1+$C$12)</f>
        <v>0</v>
      </c>
      <c r="E36" s="77">
        <f>+D36*(1+$C$12)</f>
        <v>0</v>
      </c>
      <c r="F36" s="77">
        <f t="shared" ref="F36:G36" si="20">+E36*(1+$C$12)</f>
        <v>0</v>
      </c>
      <c r="G36" s="77">
        <f t="shared" si="20"/>
        <v>0</v>
      </c>
    </row>
    <row r="37" spans="1:7" x14ac:dyDescent="0.25">
      <c r="A37" s="33">
        <f t="shared" si="16"/>
        <v>149</v>
      </c>
      <c r="B37" s="33" t="s">
        <v>171</v>
      </c>
      <c r="C37" s="74">
        <f>+G22*(1+$C$12)</f>
        <v>0</v>
      </c>
      <c r="D37" s="74">
        <f>C37*(1+$C$12)</f>
        <v>0</v>
      </c>
      <c r="E37" s="74">
        <f>D37*(1+$C$12)</f>
        <v>0</v>
      </c>
      <c r="F37" s="74">
        <f t="shared" ref="F37:G37" si="21">E37*(1+$C$12)</f>
        <v>0</v>
      </c>
      <c r="G37" s="74">
        <f t="shared" si="21"/>
        <v>0</v>
      </c>
    </row>
    <row r="38" spans="1:7" x14ac:dyDescent="0.25">
      <c r="A38" s="35">
        <f t="shared" si="16"/>
        <v>150</v>
      </c>
      <c r="B38" s="36" t="s">
        <v>129</v>
      </c>
      <c r="C38" s="78">
        <f>C31+C32+C33+C34-C35+C36+C37</f>
        <v>0</v>
      </c>
      <c r="D38" s="78">
        <f>D31+D32+D33+D34-D35+D36+D37</f>
        <v>0</v>
      </c>
      <c r="E38" s="78">
        <f>E31+E32+E33+E34-E35+E36+E37</f>
        <v>0</v>
      </c>
      <c r="F38" s="78">
        <f t="shared" ref="F38" si="22">F31+F32+F33+F34-F35+F36+F37</f>
        <v>0</v>
      </c>
      <c r="G38" s="78">
        <f t="shared" ref="G38" si="23">G31+G32+G33+G34-G35+G36+G37</f>
        <v>0</v>
      </c>
    </row>
    <row r="39" spans="1:7" x14ac:dyDescent="0.25">
      <c r="A39" s="32">
        <f t="shared" si="16"/>
        <v>151</v>
      </c>
      <c r="B39" s="32" t="s">
        <v>127</v>
      </c>
      <c r="C39" s="79">
        <f>+G24*(1+$C$13)</f>
        <v>0</v>
      </c>
      <c r="D39" s="75">
        <f>C39*(1+$C$13)</f>
        <v>0</v>
      </c>
      <c r="E39" s="75">
        <f>D39*(1+$C$13)</f>
        <v>0</v>
      </c>
      <c r="F39" s="75">
        <f t="shared" ref="F39:G39" si="24">E39*(1+$C$13)</f>
        <v>0</v>
      </c>
      <c r="G39" s="75">
        <f t="shared" si="24"/>
        <v>0</v>
      </c>
    </row>
    <row r="40" spans="1:7" x14ac:dyDescent="0.25">
      <c r="A40" s="35">
        <f t="shared" si="16"/>
        <v>152</v>
      </c>
      <c r="B40" s="36" t="s">
        <v>130</v>
      </c>
      <c r="C40" s="80">
        <f>C38-C39</f>
        <v>0</v>
      </c>
      <c r="D40" s="78">
        <f>D38-D39</f>
        <v>0</v>
      </c>
      <c r="E40" s="78">
        <f>E38-E39</f>
        <v>0</v>
      </c>
      <c r="F40" s="78">
        <f t="shared" ref="F40" si="25">F38-F39</f>
        <v>0</v>
      </c>
      <c r="G40" s="78">
        <f t="shared" ref="G40" si="26">G38-G39</f>
        <v>0</v>
      </c>
    </row>
    <row r="41" spans="1:7" x14ac:dyDescent="0.25">
      <c r="A41" s="32">
        <f t="shared" si="16"/>
        <v>153</v>
      </c>
      <c r="B41" s="37" t="s">
        <v>128</v>
      </c>
      <c r="C41" s="79">
        <f>'2. Sources of Funds'!$E$30</f>
        <v>0</v>
      </c>
      <c r="D41" s="79">
        <f>'2. Sources of Funds'!$E$30</f>
        <v>0</v>
      </c>
      <c r="E41" s="79">
        <f>'2. Sources of Funds'!$E$30</f>
        <v>0</v>
      </c>
      <c r="F41" s="79">
        <f>'2. Sources of Funds'!$E$30</f>
        <v>0</v>
      </c>
      <c r="G41" s="75">
        <f>'2. Sources of Funds'!$E$30</f>
        <v>0</v>
      </c>
    </row>
    <row r="42" spans="1:7" x14ac:dyDescent="0.25">
      <c r="A42" s="35">
        <f t="shared" si="16"/>
        <v>154</v>
      </c>
      <c r="B42" s="38" t="s">
        <v>131</v>
      </c>
      <c r="C42" s="80">
        <f>+C40-C41</f>
        <v>0</v>
      </c>
      <c r="D42" s="80">
        <f>+D40-D41</f>
        <v>0</v>
      </c>
      <c r="E42" s="80">
        <f>+E40-E41</f>
        <v>0</v>
      </c>
      <c r="F42" s="80">
        <f t="shared" ref="F42" si="27">+F40-F41</f>
        <v>0</v>
      </c>
      <c r="G42" s="78">
        <f t="shared" ref="G42" si="28">+G40-G41</f>
        <v>0</v>
      </c>
    </row>
    <row r="43" spans="1:7" x14ac:dyDescent="0.25">
      <c r="A43" s="13">
        <f t="shared" si="16"/>
        <v>155</v>
      </c>
      <c r="B43" s="39" t="s">
        <v>205</v>
      </c>
      <c r="C43" s="81" t="e">
        <f>C40/C41</f>
        <v>#DIV/0!</v>
      </c>
      <c r="D43" s="81" t="e">
        <f t="shared" ref="D43:G43" si="29">D40/D41</f>
        <v>#DIV/0!</v>
      </c>
      <c r="E43" s="81" t="e">
        <f t="shared" si="29"/>
        <v>#DIV/0!</v>
      </c>
      <c r="F43" s="81" t="e">
        <f t="shared" si="29"/>
        <v>#DIV/0!</v>
      </c>
      <c r="G43" s="81" t="e">
        <f t="shared" si="29"/>
        <v>#DIV/0!</v>
      </c>
    </row>
    <row r="45" spans="1:7" ht="13" x14ac:dyDescent="0.3">
      <c r="B45" s="29"/>
      <c r="C45" s="40" t="s">
        <v>142</v>
      </c>
      <c r="D45" s="40" t="s">
        <v>143</v>
      </c>
      <c r="E45" s="40" t="s">
        <v>144</v>
      </c>
      <c r="F45" s="40" t="s">
        <v>145</v>
      </c>
      <c r="G45" s="40" t="s">
        <v>146</v>
      </c>
    </row>
    <row r="46" spans="1:7" x14ac:dyDescent="0.25">
      <c r="A46" s="32">
        <f>+A43+1</f>
        <v>156</v>
      </c>
      <c r="B46" s="32" t="s">
        <v>122</v>
      </c>
      <c r="C46" s="74">
        <f>+G31*(1+$C$12)</f>
        <v>0</v>
      </c>
      <c r="D46" s="75">
        <f t="shared" ref="D46:E49" si="30">C46*(1+$C$12)</f>
        <v>0</v>
      </c>
      <c r="E46" s="75">
        <f t="shared" si="30"/>
        <v>0</v>
      </c>
      <c r="F46" s="75">
        <f t="shared" ref="F46:G46" si="31">E46*(1+$C$12)</f>
        <v>0</v>
      </c>
      <c r="G46" s="75">
        <f t="shared" si="31"/>
        <v>0</v>
      </c>
    </row>
    <row r="47" spans="1:7" x14ac:dyDescent="0.25">
      <c r="A47" s="33">
        <f>+A46+1</f>
        <v>157</v>
      </c>
      <c r="B47" s="33" t="s">
        <v>123</v>
      </c>
      <c r="C47" s="74">
        <f>+G32*(1+$C$12)</f>
        <v>0</v>
      </c>
      <c r="D47" s="74">
        <f t="shared" si="30"/>
        <v>0</v>
      </c>
      <c r="E47" s="74">
        <f t="shared" si="30"/>
        <v>0</v>
      </c>
      <c r="F47" s="74">
        <f t="shared" ref="F47:G47" si="32">E47*(1+$C$12)</f>
        <v>0</v>
      </c>
      <c r="G47" s="74">
        <f t="shared" si="32"/>
        <v>0</v>
      </c>
    </row>
    <row r="48" spans="1:7" x14ac:dyDescent="0.25">
      <c r="A48" s="33">
        <f t="shared" ref="A48:A58" si="33">+A47+1</f>
        <v>158</v>
      </c>
      <c r="B48" s="33" t="s">
        <v>125</v>
      </c>
      <c r="C48" s="74">
        <f>+G33*(1+$C$12)</f>
        <v>0</v>
      </c>
      <c r="D48" s="74">
        <f t="shared" si="30"/>
        <v>0</v>
      </c>
      <c r="E48" s="74">
        <f t="shared" si="30"/>
        <v>0</v>
      </c>
      <c r="F48" s="74">
        <f t="shared" ref="F48:G48" si="34">E48*(1+$C$12)</f>
        <v>0</v>
      </c>
      <c r="G48" s="74">
        <f t="shared" si="34"/>
        <v>0</v>
      </c>
    </row>
    <row r="49" spans="1:7" x14ac:dyDescent="0.25">
      <c r="A49" s="33">
        <f t="shared" si="33"/>
        <v>159</v>
      </c>
      <c r="B49" s="33" t="s">
        <v>126</v>
      </c>
      <c r="C49" s="74">
        <f>+G34*(1+$C$12)</f>
        <v>0</v>
      </c>
      <c r="D49" s="74">
        <f t="shared" si="30"/>
        <v>0</v>
      </c>
      <c r="E49" s="74">
        <f t="shared" si="30"/>
        <v>0</v>
      </c>
      <c r="F49" s="74">
        <f t="shared" ref="F49:G49" si="35">E49*(1+$C$12)</f>
        <v>0</v>
      </c>
      <c r="G49" s="74">
        <f t="shared" si="35"/>
        <v>0</v>
      </c>
    </row>
    <row r="50" spans="1:7" ht="13" x14ac:dyDescent="0.3">
      <c r="A50" s="33">
        <f t="shared" si="33"/>
        <v>160</v>
      </c>
      <c r="B50" s="34" t="s">
        <v>124</v>
      </c>
      <c r="C50" s="76">
        <f>SUM(C46:C49)*$C$8</f>
        <v>0</v>
      </c>
      <c r="D50" s="76">
        <f t="shared" ref="D50:G50" si="36">SUM(D46:D49)*$C$8</f>
        <v>0</v>
      </c>
      <c r="E50" s="76">
        <f t="shared" si="36"/>
        <v>0</v>
      </c>
      <c r="F50" s="76">
        <f t="shared" si="36"/>
        <v>0</v>
      </c>
      <c r="G50" s="76">
        <f t="shared" si="36"/>
        <v>0</v>
      </c>
    </row>
    <row r="51" spans="1:7" x14ac:dyDescent="0.25">
      <c r="A51" s="33">
        <f t="shared" si="33"/>
        <v>161</v>
      </c>
      <c r="B51" s="33" t="s">
        <v>170</v>
      </c>
      <c r="C51" s="74">
        <f>+G36*(1+$C$12)</f>
        <v>0</v>
      </c>
      <c r="D51" s="77">
        <f>+C51*(1+$C$12)</f>
        <v>0</v>
      </c>
      <c r="E51" s="77">
        <f>+D51*(1+$C$12)</f>
        <v>0</v>
      </c>
      <c r="F51" s="77">
        <f t="shared" ref="F51:G51" si="37">+E51*(1+$C$12)</f>
        <v>0</v>
      </c>
      <c r="G51" s="77">
        <f t="shared" si="37"/>
        <v>0</v>
      </c>
    </row>
    <row r="52" spans="1:7" x14ac:dyDescent="0.25">
      <c r="A52" s="33">
        <f t="shared" si="33"/>
        <v>162</v>
      </c>
      <c r="B52" s="33" t="s">
        <v>171</v>
      </c>
      <c r="C52" s="74">
        <f>+G37*(1+$C$12)</f>
        <v>0</v>
      </c>
      <c r="D52" s="74">
        <f>C52*(1+$C$12)</f>
        <v>0</v>
      </c>
      <c r="E52" s="74">
        <f>D52*(1+$C$12)</f>
        <v>0</v>
      </c>
      <c r="F52" s="74">
        <f t="shared" ref="F52:G52" si="38">E52*(1+$C$12)</f>
        <v>0</v>
      </c>
      <c r="G52" s="74">
        <f t="shared" si="38"/>
        <v>0</v>
      </c>
    </row>
    <row r="53" spans="1:7" x14ac:dyDescent="0.25">
      <c r="A53" s="35">
        <f t="shared" si="33"/>
        <v>163</v>
      </c>
      <c r="B53" s="36" t="s">
        <v>129</v>
      </c>
      <c r="C53" s="78">
        <f>C46+C47+C48+C49-C50+C51+C52</f>
        <v>0</v>
      </c>
      <c r="D53" s="78">
        <f>D46+D47+D48+D49-D50+D51+D52</f>
        <v>0</v>
      </c>
      <c r="E53" s="78">
        <f>E46+E47+E48+E49-E50+E51+E52</f>
        <v>0</v>
      </c>
      <c r="F53" s="78">
        <f t="shared" ref="F53" si="39">F46+F47+F48+F49-F50+F51+F52</f>
        <v>0</v>
      </c>
      <c r="G53" s="78">
        <f t="shared" ref="G53" si="40">G46+G47+G48+G49-G50+G51+G52</f>
        <v>0</v>
      </c>
    </row>
    <row r="54" spans="1:7" x14ac:dyDescent="0.25">
      <c r="A54" s="32">
        <f t="shared" si="33"/>
        <v>164</v>
      </c>
      <c r="B54" s="32" t="s">
        <v>127</v>
      </c>
      <c r="C54" s="79">
        <f>+G39*(1+$C$13)</f>
        <v>0</v>
      </c>
      <c r="D54" s="75">
        <f>C54*(1+$C$13)</f>
        <v>0</v>
      </c>
      <c r="E54" s="75">
        <f>D54*(1+$C$13)</f>
        <v>0</v>
      </c>
      <c r="F54" s="75">
        <f t="shared" ref="F54:G54" si="41">E54*(1+$C$13)</f>
        <v>0</v>
      </c>
      <c r="G54" s="75">
        <f t="shared" si="41"/>
        <v>0</v>
      </c>
    </row>
    <row r="55" spans="1:7" x14ac:dyDescent="0.25">
      <c r="A55" s="35">
        <f t="shared" si="33"/>
        <v>165</v>
      </c>
      <c r="B55" s="36" t="s">
        <v>130</v>
      </c>
      <c r="C55" s="80">
        <f>C53-C54</f>
        <v>0</v>
      </c>
      <c r="D55" s="78">
        <f>D53-D54</f>
        <v>0</v>
      </c>
      <c r="E55" s="78">
        <f>E53-E54</f>
        <v>0</v>
      </c>
      <c r="F55" s="78">
        <f t="shared" ref="F55" si="42">F53-F54</f>
        <v>0</v>
      </c>
      <c r="G55" s="78">
        <f t="shared" ref="G55" si="43">G53-G54</f>
        <v>0</v>
      </c>
    </row>
    <row r="56" spans="1:7" x14ac:dyDescent="0.25">
      <c r="A56" s="32">
        <f t="shared" si="33"/>
        <v>166</v>
      </c>
      <c r="B56" s="37" t="s">
        <v>128</v>
      </c>
      <c r="C56" s="79">
        <f>'2. Sources of Funds'!$E$30</f>
        <v>0</v>
      </c>
      <c r="D56" s="79">
        <f>'2. Sources of Funds'!$E$30</f>
        <v>0</v>
      </c>
      <c r="E56" s="79">
        <f>'2. Sources of Funds'!$E$30</f>
        <v>0</v>
      </c>
      <c r="F56" s="79">
        <f>'2. Sources of Funds'!$E$30</f>
        <v>0</v>
      </c>
      <c r="G56" s="75">
        <f>'2. Sources of Funds'!$E$30</f>
        <v>0</v>
      </c>
    </row>
    <row r="57" spans="1:7" x14ac:dyDescent="0.25">
      <c r="A57" s="35">
        <f t="shared" si="33"/>
        <v>167</v>
      </c>
      <c r="B57" s="38" t="s">
        <v>131</v>
      </c>
      <c r="C57" s="80">
        <f>+C55-C56</f>
        <v>0</v>
      </c>
      <c r="D57" s="80">
        <f>+D55-D56</f>
        <v>0</v>
      </c>
      <c r="E57" s="80">
        <f>+E55-E56</f>
        <v>0</v>
      </c>
      <c r="F57" s="80">
        <f t="shared" ref="F57" si="44">+F55-F56</f>
        <v>0</v>
      </c>
      <c r="G57" s="78">
        <f t="shared" ref="G57" si="45">+G55-G56</f>
        <v>0</v>
      </c>
    </row>
    <row r="58" spans="1:7" x14ac:dyDescent="0.25">
      <c r="A58" s="13">
        <f t="shared" si="33"/>
        <v>168</v>
      </c>
      <c r="B58" s="39" t="s">
        <v>206</v>
      </c>
      <c r="C58" s="81" t="e">
        <f>C55/C56</f>
        <v>#DIV/0!</v>
      </c>
      <c r="D58" s="81" t="e">
        <f t="shared" ref="D58:G58" si="46">D55/D56</f>
        <v>#DIV/0!</v>
      </c>
      <c r="E58" s="81" t="e">
        <f t="shared" si="46"/>
        <v>#DIV/0!</v>
      </c>
      <c r="F58" s="81" t="e">
        <f t="shared" si="46"/>
        <v>#DIV/0!</v>
      </c>
      <c r="G58" s="81" t="e">
        <f t="shared" si="46"/>
        <v>#DIV/0!</v>
      </c>
    </row>
    <row r="60" spans="1:7" ht="13" x14ac:dyDescent="0.3">
      <c r="B60" s="29"/>
      <c r="C60" s="40" t="s">
        <v>147</v>
      </c>
      <c r="D60" s="40" t="s">
        <v>148</v>
      </c>
      <c r="E60" s="40" t="s">
        <v>149</v>
      </c>
      <c r="F60" s="40" t="s">
        <v>150</v>
      </c>
      <c r="G60" s="40" t="s">
        <v>151</v>
      </c>
    </row>
    <row r="61" spans="1:7" x14ac:dyDescent="0.25">
      <c r="A61" s="32">
        <f>+A58+1</f>
        <v>169</v>
      </c>
      <c r="B61" s="32" t="s">
        <v>122</v>
      </c>
      <c r="C61" s="74">
        <f>+G46*(1+$C$12)</f>
        <v>0</v>
      </c>
      <c r="D61" s="75">
        <f t="shared" ref="D61:E64" si="47">C61*(1+$C$12)</f>
        <v>0</v>
      </c>
      <c r="E61" s="75">
        <f t="shared" si="47"/>
        <v>0</v>
      </c>
      <c r="F61" s="75">
        <f t="shared" ref="F61:G61" si="48">E61*(1+$C$12)</f>
        <v>0</v>
      </c>
      <c r="G61" s="75">
        <f t="shared" si="48"/>
        <v>0</v>
      </c>
    </row>
    <row r="62" spans="1:7" x14ac:dyDescent="0.25">
      <c r="A62" s="33">
        <f>+A61+1</f>
        <v>170</v>
      </c>
      <c r="B62" s="33" t="s">
        <v>123</v>
      </c>
      <c r="C62" s="74">
        <f>+G47*(1+$C$12)</f>
        <v>0</v>
      </c>
      <c r="D62" s="74">
        <f t="shared" si="47"/>
        <v>0</v>
      </c>
      <c r="E62" s="74">
        <f t="shared" si="47"/>
        <v>0</v>
      </c>
      <c r="F62" s="74">
        <f t="shared" ref="F62:G62" si="49">E62*(1+$C$12)</f>
        <v>0</v>
      </c>
      <c r="G62" s="74">
        <f t="shared" si="49"/>
        <v>0</v>
      </c>
    </row>
    <row r="63" spans="1:7" x14ac:dyDescent="0.25">
      <c r="A63" s="33">
        <f t="shared" ref="A63:A73" si="50">+A62+1</f>
        <v>171</v>
      </c>
      <c r="B63" s="33" t="s">
        <v>125</v>
      </c>
      <c r="C63" s="74">
        <f>+G48*(1+$C$12)</f>
        <v>0</v>
      </c>
      <c r="D63" s="74">
        <f t="shared" si="47"/>
        <v>0</v>
      </c>
      <c r="E63" s="74">
        <f t="shared" si="47"/>
        <v>0</v>
      </c>
      <c r="F63" s="74">
        <f t="shared" ref="F63:G63" si="51">E63*(1+$C$12)</f>
        <v>0</v>
      </c>
      <c r="G63" s="74">
        <f t="shared" si="51"/>
        <v>0</v>
      </c>
    </row>
    <row r="64" spans="1:7" x14ac:dyDescent="0.25">
      <c r="A64" s="33">
        <f t="shared" si="50"/>
        <v>172</v>
      </c>
      <c r="B64" s="33" t="s">
        <v>126</v>
      </c>
      <c r="C64" s="74">
        <f>+G49*(1+$C$12)</f>
        <v>0</v>
      </c>
      <c r="D64" s="74">
        <f t="shared" si="47"/>
        <v>0</v>
      </c>
      <c r="E64" s="74">
        <f t="shared" si="47"/>
        <v>0</v>
      </c>
      <c r="F64" s="74">
        <f t="shared" ref="F64:G64" si="52">E64*(1+$C$12)</f>
        <v>0</v>
      </c>
      <c r="G64" s="74">
        <f t="shared" si="52"/>
        <v>0</v>
      </c>
    </row>
    <row r="65" spans="1:7" ht="13" x14ac:dyDescent="0.3">
      <c r="A65" s="33">
        <f t="shared" si="50"/>
        <v>173</v>
      </c>
      <c r="B65" s="34" t="s">
        <v>124</v>
      </c>
      <c r="C65" s="76">
        <f>SUM(C61:C64)*$C$8</f>
        <v>0</v>
      </c>
      <c r="D65" s="76">
        <f t="shared" ref="D65:G65" si="53">SUM(D61:D64)*$C$8</f>
        <v>0</v>
      </c>
      <c r="E65" s="76">
        <f t="shared" si="53"/>
        <v>0</v>
      </c>
      <c r="F65" s="76">
        <f t="shared" si="53"/>
        <v>0</v>
      </c>
      <c r="G65" s="76">
        <f t="shared" si="53"/>
        <v>0</v>
      </c>
    </row>
    <row r="66" spans="1:7" x14ac:dyDescent="0.25">
      <c r="A66" s="33">
        <f t="shared" si="50"/>
        <v>174</v>
      </c>
      <c r="B66" s="33" t="s">
        <v>170</v>
      </c>
      <c r="C66" s="74">
        <f>+G51*(1+$C$12)</f>
        <v>0</v>
      </c>
      <c r="D66" s="77">
        <f>+C66*(1+$C$12)</f>
        <v>0</v>
      </c>
      <c r="E66" s="77">
        <f>+D66*(1+$C$12)</f>
        <v>0</v>
      </c>
      <c r="F66" s="77">
        <f t="shared" ref="F66:G66" si="54">+E66*(1+$C$12)</f>
        <v>0</v>
      </c>
      <c r="G66" s="77">
        <f t="shared" si="54"/>
        <v>0</v>
      </c>
    </row>
    <row r="67" spans="1:7" x14ac:dyDescent="0.25">
      <c r="A67" s="33">
        <f t="shared" si="50"/>
        <v>175</v>
      </c>
      <c r="B67" s="33" t="s">
        <v>171</v>
      </c>
      <c r="C67" s="74">
        <f>+G52*(1+$C$12)</f>
        <v>0</v>
      </c>
      <c r="D67" s="74">
        <f>C67*(1+$C$12)</f>
        <v>0</v>
      </c>
      <c r="E67" s="74">
        <f>D67*(1+$C$12)</f>
        <v>0</v>
      </c>
      <c r="F67" s="74">
        <f t="shared" ref="F67:G67" si="55">E67*(1+$C$12)</f>
        <v>0</v>
      </c>
      <c r="G67" s="74">
        <f t="shared" si="55"/>
        <v>0</v>
      </c>
    </row>
    <row r="68" spans="1:7" x14ac:dyDescent="0.25">
      <c r="A68" s="35">
        <f t="shared" si="50"/>
        <v>176</v>
      </c>
      <c r="B68" s="36" t="s">
        <v>129</v>
      </c>
      <c r="C68" s="78">
        <f>C61+C62+C63+C64-C65+C66+C67</f>
        <v>0</v>
      </c>
      <c r="D68" s="78">
        <f>D61+D62+D63+D64-D65+D66+D67</f>
        <v>0</v>
      </c>
      <c r="E68" s="78">
        <f>E61+E62+E63+E64-E65+E66+E67</f>
        <v>0</v>
      </c>
      <c r="F68" s="78">
        <f t="shared" ref="F68" si="56">F61+F62+F63+F64-F65+F66+F67</f>
        <v>0</v>
      </c>
      <c r="G68" s="78">
        <f t="shared" ref="G68" si="57">G61+G62+G63+G64-G65+G66+G67</f>
        <v>0</v>
      </c>
    </row>
    <row r="69" spans="1:7" x14ac:dyDescent="0.25">
      <c r="A69" s="32">
        <f t="shared" si="50"/>
        <v>177</v>
      </c>
      <c r="B69" s="32" t="s">
        <v>127</v>
      </c>
      <c r="C69" s="79">
        <f>+G54*(1+$C$13)</f>
        <v>0</v>
      </c>
      <c r="D69" s="75">
        <f>C69*(1+$C$13)</f>
        <v>0</v>
      </c>
      <c r="E69" s="75">
        <f>D69*(1+$C$13)</f>
        <v>0</v>
      </c>
      <c r="F69" s="75">
        <f t="shared" ref="F69:G69" si="58">E69*(1+$C$13)</f>
        <v>0</v>
      </c>
      <c r="G69" s="75">
        <f t="shared" si="58"/>
        <v>0</v>
      </c>
    </row>
    <row r="70" spans="1:7" x14ac:dyDescent="0.25">
      <c r="A70" s="35">
        <f t="shared" si="50"/>
        <v>178</v>
      </c>
      <c r="B70" s="36" t="s">
        <v>130</v>
      </c>
      <c r="C70" s="80">
        <f>C68-C69</f>
        <v>0</v>
      </c>
      <c r="D70" s="78">
        <f>D68-D69</f>
        <v>0</v>
      </c>
      <c r="E70" s="78">
        <f>E68-E69</f>
        <v>0</v>
      </c>
      <c r="F70" s="78">
        <f t="shared" ref="F70" si="59">F68-F69</f>
        <v>0</v>
      </c>
      <c r="G70" s="78">
        <f t="shared" ref="G70" si="60">G68-G69</f>
        <v>0</v>
      </c>
    </row>
    <row r="71" spans="1:7" x14ac:dyDescent="0.25">
      <c r="A71" s="32">
        <f t="shared" si="50"/>
        <v>179</v>
      </c>
      <c r="B71" s="37" t="s">
        <v>128</v>
      </c>
      <c r="C71" s="79">
        <f>'2. Sources of Funds'!$E$30</f>
        <v>0</v>
      </c>
      <c r="D71" s="79">
        <f>'2. Sources of Funds'!$E$30</f>
        <v>0</v>
      </c>
      <c r="E71" s="79">
        <f>'2. Sources of Funds'!$E$30</f>
        <v>0</v>
      </c>
      <c r="F71" s="79">
        <f>'2. Sources of Funds'!$E$30</f>
        <v>0</v>
      </c>
      <c r="G71" s="75">
        <f>'2. Sources of Funds'!$E$30</f>
        <v>0</v>
      </c>
    </row>
    <row r="72" spans="1:7" x14ac:dyDescent="0.25">
      <c r="A72" s="35">
        <f t="shared" si="50"/>
        <v>180</v>
      </c>
      <c r="B72" s="38" t="s">
        <v>131</v>
      </c>
      <c r="C72" s="80">
        <f>+C70-C71</f>
        <v>0</v>
      </c>
      <c r="D72" s="80">
        <f>+D70-D71</f>
        <v>0</v>
      </c>
      <c r="E72" s="80">
        <f>+E70-E71</f>
        <v>0</v>
      </c>
      <c r="F72" s="80">
        <f t="shared" ref="F72" si="61">+F70-F71</f>
        <v>0</v>
      </c>
      <c r="G72" s="78">
        <f t="shared" ref="G72" si="62">+G70-G71</f>
        <v>0</v>
      </c>
    </row>
    <row r="73" spans="1:7" x14ac:dyDescent="0.25">
      <c r="A73" s="13">
        <f t="shared" si="50"/>
        <v>181</v>
      </c>
      <c r="B73" s="39" t="s">
        <v>205</v>
      </c>
      <c r="C73" s="81" t="e">
        <f>C70/C71</f>
        <v>#DIV/0!</v>
      </c>
      <c r="D73" s="81" t="e">
        <f t="shared" ref="D73:G73" si="63">D70/D71</f>
        <v>#DIV/0!</v>
      </c>
      <c r="E73" s="81" t="e">
        <f t="shared" si="63"/>
        <v>#DIV/0!</v>
      </c>
      <c r="F73" s="81" t="e">
        <f t="shared" si="63"/>
        <v>#DIV/0!</v>
      </c>
      <c r="G73" s="81" t="e">
        <f t="shared" si="63"/>
        <v>#DIV/0!</v>
      </c>
    </row>
    <row r="75" spans="1:7" ht="13" x14ac:dyDescent="0.3">
      <c r="B75" s="29"/>
      <c r="C75" s="40" t="s">
        <v>152</v>
      </c>
      <c r="D75" s="40" t="s">
        <v>153</v>
      </c>
      <c r="E75" s="40" t="s">
        <v>154</v>
      </c>
      <c r="F75" s="40" t="s">
        <v>155</v>
      </c>
      <c r="G75" s="40" t="s">
        <v>156</v>
      </c>
    </row>
    <row r="76" spans="1:7" x14ac:dyDescent="0.25">
      <c r="A76" s="32">
        <f>+A73+1</f>
        <v>182</v>
      </c>
      <c r="B76" s="32" t="s">
        <v>122</v>
      </c>
      <c r="C76" s="74">
        <f>+G61*(1+$C$12)</f>
        <v>0</v>
      </c>
      <c r="D76" s="75">
        <f t="shared" ref="D76:E79" si="64">C76*(1+$C$12)</f>
        <v>0</v>
      </c>
      <c r="E76" s="75">
        <f t="shared" si="64"/>
        <v>0</v>
      </c>
      <c r="F76" s="75">
        <f t="shared" ref="F76:G76" si="65">E76*(1+$C$12)</f>
        <v>0</v>
      </c>
      <c r="G76" s="75">
        <f t="shared" si="65"/>
        <v>0</v>
      </c>
    </row>
    <row r="77" spans="1:7" x14ac:dyDescent="0.25">
      <c r="A77" s="33">
        <f>+A76+1</f>
        <v>183</v>
      </c>
      <c r="B77" s="33" t="s">
        <v>123</v>
      </c>
      <c r="C77" s="74">
        <f>+G62*(1+$C$12)</f>
        <v>0</v>
      </c>
      <c r="D77" s="74">
        <f t="shared" si="64"/>
        <v>0</v>
      </c>
      <c r="E77" s="74">
        <f t="shared" si="64"/>
        <v>0</v>
      </c>
      <c r="F77" s="74">
        <f t="shared" ref="F77:G77" si="66">E77*(1+$C$12)</f>
        <v>0</v>
      </c>
      <c r="G77" s="74">
        <f t="shared" si="66"/>
        <v>0</v>
      </c>
    </row>
    <row r="78" spans="1:7" x14ac:dyDescent="0.25">
      <c r="A78" s="33">
        <f t="shared" ref="A78:A88" si="67">+A77+1</f>
        <v>184</v>
      </c>
      <c r="B78" s="33" t="s">
        <v>125</v>
      </c>
      <c r="C78" s="74">
        <f>+G63*(1+$C$12)</f>
        <v>0</v>
      </c>
      <c r="D78" s="74">
        <f t="shared" si="64"/>
        <v>0</v>
      </c>
      <c r="E78" s="74">
        <f t="shared" si="64"/>
        <v>0</v>
      </c>
      <c r="F78" s="74">
        <f t="shared" ref="F78:G78" si="68">E78*(1+$C$12)</f>
        <v>0</v>
      </c>
      <c r="G78" s="74">
        <f t="shared" si="68"/>
        <v>0</v>
      </c>
    </row>
    <row r="79" spans="1:7" x14ac:dyDescent="0.25">
      <c r="A79" s="33">
        <f t="shared" si="67"/>
        <v>185</v>
      </c>
      <c r="B79" s="33" t="s">
        <v>126</v>
      </c>
      <c r="C79" s="74">
        <f>+G64*(1+$C$12)</f>
        <v>0</v>
      </c>
      <c r="D79" s="74">
        <f t="shared" si="64"/>
        <v>0</v>
      </c>
      <c r="E79" s="74">
        <f t="shared" si="64"/>
        <v>0</v>
      </c>
      <c r="F79" s="74">
        <f t="shared" ref="F79:G79" si="69">E79*(1+$C$12)</f>
        <v>0</v>
      </c>
      <c r="G79" s="74">
        <f t="shared" si="69"/>
        <v>0</v>
      </c>
    </row>
    <row r="80" spans="1:7" ht="13" x14ac:dyDescent="0.3">
      <c r="A80" s="33">
        <f t="shared" si="67"/>
        <v>186</v>
      </c>
      <c r="B80" s="34" t="s">
        <v>124</v>
      </c>
      <c r="C80" s="76">
        <f>SUM(C76:C79)*$C$8</f>
        <v>0</v>
      </c>
      <c r="D80" s="76">
        <f t="shared" ref="D80:G80" si="70">SUM(D76:D79)*$C$8</f>
        <v>0</v>
      </c>
      <c r="E80" s="76">
        <f t="shared" si="70"/>
        <v>0</v>
      </c>
      <c r="F80" s="76">
        <f t="shared" si="70"/>
        <v>0</v>
      </c>
      <c r="G80" s="76">
        <f t="shared" si="70"/>
        <v>0</v>
      </c>
    </row>
    <row r="81" spans="1:7" x14ac:dyDescent="0.25">
      <c r="A81" s="33">
        <f t="shared" si="67"/>
        <v>187</v>
      </c>
      <c r="B81" s="33" t="s">
        <v>170</v>
      </c>
      <c r="C81" s="74">
        <f>+G66*(1+$C$12)</f>
        <v>0</v>
      </c>
      <c r="D81" s="77">
        <f>+C81*(1+$C$12)</f>
        <v>0</v>
      </c>
      <c r="E81" s="77">
        <f>+D81*(1+$C$12)</f>
        <v>0</v>
      </c>
      <c r="F81" s="77">
        <f t="shared" ref="F81:G81" si="71">+E81*(1+$C$12)</f>
        <v>0</v>
      </c>
      <c r="G81" s="77">
        <f t="shared" si="71"/>
        <v>0</v>
      </c>
    </row>
    <row r="82" spans="1:7" x14ac:dyDescent="0.25">
      <c r="A82" s="33">
        <f t="shared" si="67"/>
        <v>188</v>
      </c>
      <c r="B82" s="33" t="s">
        <v>171</v>
      </c>
      <c r="C82" s="74">
        <f>+G67*(1+$C$12)</f>
        <v>0</v>
      </c>
      <c r="D82" s="74">
        <f>C82*(1+$C$12)</f>
        <v>0</v>
      </c>
      <c r="E82" s="74">
        <f>D82*(1+$C$12)</f>
        <v>0</v>
      </c>
      <c r="F82" s="74">
        <f t="shared" ref="F82:G82" si="72">E82*(1+$C$12)</f>
        <v>0</v>
      </c>
      <c r="G82" s="74">
        <f t="shared" si="72"/>
        <v>0</v>
      </c>
    </row>
    <row r="83" spans="1:7" x14ac:dyDescent="0.25">
      <c r="A83" s="35">
        <f t="shared" si="67"/>
        <v>189</v>
      </c>
      <c r="B83" s="36" t="s">
        <v>129</v>
      </c>
      <c r="C83" s="78">
        <f>C76+C77+C78+C79-C80+C81+C82</f>
        <v>0</v>
      </c>
      <c r="D83" s="78">
        <f>D76+D77+D78+D79-D80+D81+D82</f>
        <v>0</v>
      </c>
      <c r="E83" s="78">
        <f>E76+E77+E78+E79-E80+E81+E82</f>
        <v>0</v>
      </c>
      <c r="F83" s="78">
        <f t="shared" ref="F83" si="73">F76+F77+F78+F79-F80+F81+F82</f>
        <v>0</v>
      </c>
      <c r="G83" s="78">
        <f t="shared" ref="G83" si="74">G76+G77+G78+G79-G80+G81+G82</f>
        <v>0</v>
      </c>
    </row>
    <row r="84" spans="1:7" x14ac:dyDescent="0.25">
      <c r="A84" s="32">
        <f t="shared" si="67"/>
        <v>190</v>
      </c>
      <c r="B84" s="32" t="s">
        <v>127</v>
      </c>
      <c r="C84" s="79">
        <f>+G69*(1+$C$13)</f>
        <v>0</v>
      </c>
      <c r="D84" s="75">
        <f>C84*(1+$C$13)</f>
        <v>0</v>
      </c>
      <c r="E84" s="75">
        <f>D84*(1+$C$13)</f>
        <v>0</v>
      </c>
      <c r="F84" s="75">
        <f t="shared" ref="F84:G84" si="75">E84*(1+$C$13)</f>
        <v>0</v>
      </c>
      <c r="G84" s="75">
        <f t="shared" si="75"/>
        <v>0</v>
      </c>
    </row>
    <row r="85" spans="1:7" x14ac:dyDescent="0.25">
      <c r="A85" s="35">
        <f t="shared" si="67"/>
        <v>191</v>
      </c>
      <c r="B85" s="36" t="s">
        <v>130</v>
      </c>
      <c r="C85" s="80">
        <f>C83-C84</f>
        <v>0</v>
      </c>
      <c r="D85" s="78">
        <f>D83-D84</f>
        <v>0</v>
      </c>
      <c r="E85" s="78">
        <f>E83-E84</f>
        <v>0</v>
      </c>
      <c r="F85" s="78">
        <f t="shared" ref="F85" si="76">F83-F84</f>
        <v>0</v>
      </c>
      <c r="G85" s="78">
        <f t="shared" ref="G85" si="77">G83-G84</f>
        <v>0</v>
      </c>
    </row>
    <row r="86" spans="1:7" x14ac:dyDescent="0.25">
      <c r="A86" s="32">
        <f t="shared" si="67"/>
        <v>192</v>
      </c>
      <c r="B86" s="37" t="s">
        <v>128</v>
      </c>
      <c r="C86" s="79">
        <f>'2. Sources of Funds'!$E$30</f>
        <v>0</v>
      </c>
      <c r="D86" s="79">
        <f>'2. Sources of Funds'!$E$30</f>
        <v>0</v>
      </c>
      <c r="E86" s="79">
        <f>'2. Sources of Funds'!$E$30</f>
        <v>0</v>
      </c>
      <c r="F86" s="79">
        <f>'2. Sources of Funds'!$E$30</f>
        <v>0</v>
      </c>
      <c r="G86" s="75">
        <f>'2. Sources of Funds'!$E$30</f>
        <v>0</v>
      </c>
    </row>
    <row r="87" spans="1:7" x14ac:dyDescent="0.25">
      <c r="A87" s="35">
        <f t="shared" si="67"/>
        <v>193</v>
      </c>
      <c r="B87" s="38" t="s">
        <v>131</v>
      </c>
      <c r="C87" s="80">
        <f>+C85-C86</f>
        <v>0</v>
      </c>
      <c r="D87" s="80">
        <f>+D85-D86</f>
        <v>0</v>
      </c>
      <c r="E87" s="80">
        <f>+E85-E86</f>
        <v>0</v>
      </c>
      <c r="F87" s="80">
        <f t="shared" ref="F87" si="78">+F85-F86</f>
        <v>0</v>
      </c>
      <c r="G87" s="78">
        <f t="shared" ref="G87" si="79">+G85-G86</f>
        <v>0</v>
      </c>
    </row>
    <row r="88" spans="1:7" x14ac:dyDescent="0.25">
      <c r="A88" s="13">
        <f t="shared" si="67"/>
        <v>194</v>
      </c>
      <c r="B88" s="39" t="s">
        <v>206</v>
      </c>
      <c r="C88" s="81" t="e">
        <f>C85/C86</f>
        <v>#DIV/0!</v>
      </c>
      <c r="D88" s="81" t="e">
        <f t="shared" ref="D88:G88" si="80">D85/D86</f>
        <v>#DIV/0!</v>
      </c>
      <c r="E88" s="81" t="e">
        <f t="shared" si="80"/>
        <v>#DIV/0!</v>
      </c>
      <c r="F88" s="81" t="e">
        <f t="shared" si="80"/>
        <v>#DIV/0!</v>
      </c>
      <c r="G88" s="81" t="e">
        <f t="shared" si="80"/>
        <v>#DIV/0!</v>
      </c>
    </row>
    <row r="90" spans="1:7" ht="13" x14ac:dyDescent="0.3">
      <c r="B90" s="29"/>
      <c r="C90" s="40" t="s">
        <v>157</v>
      </c>
      <c r="D90" s="40" t="s">
        <v>158</v>
      </c>
      <c r="E90" s="40" t="s">
        <v>159</v>
      </c>
      <c r="F90" s="40" t="s">
        <v>160</v>
      </c>
      <c r="G90" s="40" t="s">
        <v>161</v>
      </c>
    </row>
    <row r="91" spans="1:7" x14ac:dyDescent="0.25">
      <c r="A91" s="32">
        <f>+A88+1</f>
        <v>195</v>
      </c>
      <c r="B91" s="32" t="s">
        <v>122</v>
      </c>
      <c r="C91" s="74">
        <f>+G76*(1+$C$12)</f>
        <v>0</v>
      </c>
      <c r="D91" s="75">
        <f t="shared" ref="D91:E94" si="81">C91*(1+$C$12)</f>
        <v>0</v>
      </c>
      <c r="E91" s="75">
        <f t="shared" si="81"/>
        <v>0</v>
      </c>
      <c r="F91" s="75">
        <f t="shared" ref="F91:G91" si="82">E91*(1+$C$12)</f>
        <v>0</v>
      </c>
      <c r="G91" s="75">
        <f t="shared" si="82"/>
        <v>0</v>
      </c>
    </row>
    <row r="92" spans="1:7" x14ac:dyDescent="0.25">
      <c r="A92" s="33">
        <f>+A91+1</f>
        <v>196</v>
      </c>
      <c r="B92" s="33" t="s">
        <v>123</v>
      </c>
      <c r="C92" s="74">
        <f>+G77*(1+$C$12)</f>
        <v>0</v>
      </c>
      <c r="D92" s="74">
        <f t="shared" si="81"/>
        <v>0</v>
      </c>
      <c r="E92" s="74">
        <f t="shared" si="81"/>
        <v>0</v>
      </c>
      <c r="F92" s="74">
        <f t="shared" ref="F92:G92" si="83">E92*(1+$C$12)</f>
        <v>0</v>
      </c>
      <c r="G92" s="74">
        <f t="shared" si="83"/>
        <v>0</v>
      </c>
    </row>
    <row r="93" spans="1:7" x14ac:dyDescent="0.25">
      <c r="A93" s="33">
        <f t="shared" ref="A93:A103" si="84">+A92+1</f>
        <v>197</v>
      </c>
      <c r="B93" s="33" t="s">
        <v>125</v>
      </c>
      <c r="C93" s="74">
        <f>+G78*(1+$C$12)</f>
        <v>0</v>
      </c>
      <c r="D93" s="74">
        <f t="shared" si="81"/>
        <v>0</v>
      </c>
      <c r="E93" s="74">
        <f t="shared" si="81"/>
        <v>0</v>
      </c>
      <c r="F93" s="74">
        <f t="shared" ref="F93:G93" si="85">E93*(1+$C$12)</f>
        <v>0</v>
      </c>
      <c r="G93" s="74">
        <f t="shared" si="85"/>
        <v>0</v>
      </c>
    </row>
    <row r="94" spans="1:7" x14ac:dyDescent="0.25">
      <c r="A94" s="33">
        <f t="shared" si="84"/>
        <v>198</v>
      </c>
      <c r="B94" s="33" t="s">
        <v>126</v>
      </c>
      <c r="C94" s="74">
        <f>+G79*(1+$C$12)</f>
        <v>0</v>
      </c>
      <c r="D94" s="74">
        <f t="shared" si="81"/>
        <v>0</v>
      </c>
      <c r="E94" s="74">
        <f t="shared" si="81"/>
        <v>0</v>
      </c>
      <c r="F94" s="74">
        <f t="shared" ref="F94:G94" si="86">E94*(1+$C$12)</f>
        <v>0</v>
      </c>
      <c r="G94" s="74">
        <f t="shared" si="86"/>
        <v>0</v>
      </c>
    </row>
    <row r="95" spans="1:7" ht="13" x14ac:dyDescent="0.3">
      <c r="A95" s="33">
        <f t="shared" si="84"/>
        <v>199</v>
      </c>
      <c r="B95" s="34" t="s">
        <v>124</v>
      </c>
      <c r="C95" s="76">
        <f>SUM(C91:C94)*$C$8</f>
        <v>0</v>
      </c>
      <c r="D95" s="76">
        <f t="shared" ref="D95:G95" si="87">SUM(D91:D94)*$C$8</f>
        <v>0</v>
      </c>
      <c r="E95" s="76">
        <f t="shared" si="87"/>
        <v>0</v>
      </c>
      <c r="F95" s="76">
        <f t="shared" si="87"/>
        <v>0</v>
      </c>
      <c r="G95" s="76">
        <f t="shared" si="87"/>
        <v>0</v>
      </c>
    </row>
    <row r="96" spans="1:7" x14ac:dyDescent="0.25">
      <c r="A96" s="33">
        <f t="shared" si="84"/>
        <v>200</v>
      </c>
      <c r="B96" s="33" t="s">
        <v>170</v>
      </c>
      <c r="C96" s="74">
        <f>+G81*(1+$C$12)</f>
        <v>0</v>
      </c>
      <c r="D96" s="77">
        <f>+C96*(1+$C$12)</f>
        <v>0</v>
      </c>
      <c r="E96" s="77">
        <f>+D96*(1+$C$12)</f>
        <v>0</v>
      </c>
      <c r="F96" s="77">
        <f t="shared" ref="F96:G96" si="88">+E96*(1+$C$12)</f>
        <v>0</v>
      </c>
      <c r="G96" s="77">
        <f t="shared" si="88"/>
        <v>0</v>
      </c>
    </row>
    <row r="97" spans="1:7" x14ac:dyDescent="0.25">
      <c r="A97" s="33">
        <f t="shared" si="84"/>
        <v>201</v>
      </c>
      <c r="B97" s="33" t="s">
        <v>171</v>
      </c>
      <c r="C97" s="74">
        <f>+G82*(1+$C$12)</f>
        <v>0</v>
      </c>
      <c r="D97" s="74">
        <f>C97*(1+$C$12)</f>
        <v>0</v>
      </c>
      <c r="E97" s="74">
        <f>D97*(1+$C$12)</f>
        <v>0</v>
      </c>
      <c r="F97" s="74">
        <f t="shared" ref="F97:G97" si="89">E97*(1+$C$12)</f>
        <v>0</v>
      </c>
      <c r="G97" s="74">
        <f t="shared" si="89"/>
        <v>0</v>
      </c>
    </row>
    <row r="98" spans="1:7" x14ac:dyDescent="0.25">
      <c r="A98" s="35">
        <f t="shared" si="84"/>
        <v>202</v>
      </c>
      <c r="B98" s="36" t="s">
        <v>129</v>
      </c>
      <c r="C98" s="78">
        <f>C91+C92+C93+C94-C95+C96+C97</f>
        <v>0</v>
      </c>
      <c r="D98" s="78">
        <f>D91+D92+D93+D94-D95+D96+D97</f>
        <v>0</v>
      </c>
      <c r="E98" s="78">
        <f>E91+E92+E93+E94-E95+E96+E97</f>
        <v>0</v>
      </c>
      <c r="F98" s="78">
        <f t="shared" ref="F98" si="90">F91+F92+F93+F94-F95+F96+F97</f>
        <v>0</v>
      </c>
      <c r="G98" s="78">
        <f t="shared" ref="G98" si="91">G91+G92+G93+G94-G95+G96+G97</f>
        <v>0</v>
      </c>
    </row>
    <row r="99" spans="1:7" x14ac:dyDescent="0.25">
      <c r="A99" s="32">
        <f t="shared" si="84"/>
        <v>203</v>
      </c>
      <c r="B99" s="32" t="s">
        <v>127</v>
      </c>
      <c r="C99" s="79">
        <f>+G84*(1+$C$13)</f>
        <v>0</v>
      </c>
      <c r="D99" s="75">
        <f>C99*(1+$C$13)</f>
        <v>0</v>
      </c>
      <c r="E99" s="75">
        <f>D99*(1+$C$13)</f>
        <v>0</v>
      </c>
      <c r="F99" s="75">
        <f t="shared" ref="F99:G99" si="92">E99*(1+$C$13)</f>
        <v>0</v>
      </c>
      <c r="G99" s="75">
        <f t="shared" si="92"/>
        <v>0</v>
      </c>
    </row>
    <row r="100" spans="1:7" x14ac:dyDescent="0.25">
      <c r="A100" s="35">
        <f t="shared" si="84"/>
        <v>204</v>
      </c>
      <c r="B100" s="36" t="s">
        <v>130</v>
      </c>
      <c r="C100" s="80">
        <f>C98-C99</f>
        <v>0</v>
      </c>
      <c r="D100" s="78">
        <f>D98-D99</f>
        <v>0</v>
      </c>
      <c r="E100" s="78">
        <f>E98-E99</f>
        <v>0</v>
      </c>
      <c r="F100" s="78">
        <f t="shared" ref="F100" si="93">F98-F99</f>
        <v>0</v>
      </c>
      <c r="G100" s="78">
        <f t="shared" ref="G100" si="94">G98-G99</f>
        <v>0</v>
      </c>
    </row>
    <row r="101" spans="1:7" x14ac:dyDescent="0.25">
      <c r="A101" s="32">
        <f t="shared" si="84"/>
        <v>205</v>
      </c>
      <c r="B101" s="37" t="s">
        <v>128</v>
      </c>
      <c r="C101" s="79">
        <f>'2. Sources of Funds'!$E$30</f>
        <v>0</v>
      </c>
      <c r="D101" s="79">
        <f>'2. Sources of Funds'!$E$30</f>
        <v>0</v>
      </c>
      <c r="E101" s="79">
        <f>'2. Sources of Funds'!$E$30</f>
        <v>0</v>
      </c>
      <c r="F101" s="79">
        <f>'2. Sources of Funds'!$E$30</f>
        <v>0</v>
      </c>
      <c r="G101" s="75">
        <f>'2. Sources of Funds'!$E$30</f>
        <v>0</v>
      </c>
    </row>
    <row r="102" spans="1:7" x14ac:dyDescent="0.25">
      <c r="A102" s="35">
        <f t="shared" si="84"/>
        <v>206</v>
      </c>
      <c r="B102" s="38" t="s">
        <v>192</v>
      </c>
      <c r="C102" s="80">
        <f>+C100-C101</f>
        <v>0</v>
      </c>
      <c r="D102" s="80">
        <f>+D100-D101</f>
        <v>0</v>
      </c>
      <c r="E102" s="80">
        <f>+E100-E101</f>
        <v>0</v>
      </c>
      <c r="F102" s="80">
        <f t="shared" ref="F102" si="95">+F100-F101</f>
        <v>0</v>
      </c>
      <c r="G102" s="78">
        <f t="shared" ref="G102" si="96">+G100-G101</f>
        <v>0</v>
      </c>
    </row>
    <row r="103" spans="1:7" x14ac:dyDescent="0.25">
      <c r="A103" s="13">
        <f t="shared" si="84"/>
        <v>207</v>
      </c>
      <c r="B103" s="39" t="s">
        <v>206</v>
      </c>
      <c r="C103" s="81" t="e">
        <f>C100/C101</f>
        <v>#DIV/0!</v>
      </c>
      <c r="D103" s="81" t="e">
        <f t="shared" ref="D103:G103" si="97">D100/D101</f>
        <v>#DIV/0!</v>
      </c>
      <c r="E103" s="81" t="e">
        <f t="shared" si="97"/>
        <v>#DIV/0!</v>
      </c>
      <c r="F103" s="81" t="e">
        <f t="shared" si="97"/>
        <v>#DIV/0!</v>
      </c>
      <c r="G103" s="81" t="e">
        <f t="shared" si="97"/>
        <v>#DIV/0!</v>
      </c>
    </row>
  </sheetData>
  <sheetProtection algorithmName="SHA-512" hashValue="YOYHYk1niFZMEz9bSIKUv41RS/knVyBy5XnuoeP16adRELJqQGAj+UdKgvDOFk2KP2JuURs0PziLI6LDDD8JVw==" saltValue="2MRioDOBe6yqVdngUXVi7w==" spinCount="100000" sheet="1" objects="1" scenarios="1"/>
  <conditionalFormatting sqref="C28:G28">
    <cfRule type="cellIs" dxfId="11" priority="8" operator="lessThan">
      <formula>1.2</formula>
    </cfRule>
    <cfRule type="cellIs" dxfId="10" priority="14" operator="lessThan">
      <formula>$H$28</formula>
    </cfRule>
  </conditionalFormatting>
  <conditionalFormatting sqref="C43:G43">
    <cfRule type="cellIs" dxfId="9" priority="7" operator="lessThan">
      <formula>1.2</formula>
    </cfRule>
    <cfRule type="cellIs" dxfId="8" priority="13" operator="lessThan">
      <formula>$H$28</formula>
    </cfRule>
  </conditionalFormatting>
  <conditionalFormatting sqref="C73:G73">
    <cfRule type="cellIs" dxfId="7" priority="5" operator="lessThan">
      <formula>1.2</formula>
    </cfRule>
    <cfRule type="cellIs" dxfId="6" priority="11" operator="lessThan">
      <formula>$H$28</formula>
    </cfRule>
  </conditionalFormatting>
  <conditionalFormatting sqref="C88:G88">
    <cfRule type="cellIs" dxfId="5" priority="4" operator="lessThan">
      <formula>1.2</formula>
    </cfRule>
    <cfRule type="cellIs" dxfId="4" priority="10" operator="lessThan">
      <formula>$H$28</formula>
    </cfRule>
  </conditionalFormatting>
  <conditionalFormatting sqref="C103:G103">
    <cfRule type="cellIs" dxfId="3" priority="3" operator="lessThan">
      <formula>1.2</formula>
    </cfRule>
    <cfRule type="cellIs" dxfId="2" priority="9" operator="lessThan">
      <formula>$H$28</formula>
    </cfRule>
  </conditionalFormatting>
  <conditionalFormatting sqref="C58:G58">
    <cfRule type="cellIs" dxfId="1" priority="1" operator="lessThan">
      <formula>1.2</formula>
    </cfRule>
    <cfRule type="cellIs" dxfId="0" priority="2" operator="lessThan">
      <formula>$H$28</formula>
    </cfRule>
  </conditionalFormatting>
  <pageMargins left="0.7" right="0.7" top="0.75" bottom="0.75" header="0.3" footer="0.3"/>
  <pageSetup scale="83" fitToHeight="7" orientation="portrait" r:id="rId1"/>
  <headerFooter>
    <oddFooter>&amp;C&amp;F</oddFooter>
  </headerFooter>
  <rowBreaks count="1" manualBreakCount="1">
    <brk id="59" max="6" man="1"/>
  </rowBreaks>
  <ignoredErrors>
    <ignoredError sqref="C58:G58 C4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Instructions</vt:lpstr>
      <vt:lpstr>1. Development Budget</vt:lpstr>
      <vt:lpstr>2. Sources of Funds</vt:lpstr>
      <vt:lpstr>3. Project Income</vt:lpstr>
      <vt:lpstr>4. Project Expenses</vt:lpstr>
      <vt:lpstr>5. Proforma</vt:lpstr>
      <vt:lpstr>'1. Development Budget'!Print_Area</vt:lpstr>
      <vt:lpstr>'2. Sources of Funds'!Print_Area</vt:lpstr>
      <vt:lpstr>'3. Project Income'!Print_Area</vt:lpstr>
      <vt:lpstr>'4. Project Expenses'!Print_Area</vt:lpstr>
      <vt:lpstr>'5. Proforma'!Print_Area</vt:lpstr>
      <vt:lpstr>Instructions!Print_Area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2021-08-13T22:13:50Z</dcterms:created>
  <dcterms:modified xsi:type="dcterms:W3CDTF">2021-11-02T18:47:01Z</dcterms:modified>
</cp:coreProperties>
</file>